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penn'!$A$2:$O$9</definedName>
    <definedName name="HEADER">'c2b penn'!$A$2:$O$8</definedName>
    <definedName name="P_1">'c2b penn'!$A$10:$O$189</definedName>
    <definedName name="_xlnm.Print_Titles" localSheetId="0">'c2b penn'!$1:$9</definedName>
  </definedNames>
  <calcPr fullCalcOnLoad="1"/>
</workbook>
</file>

<file path=xl/sharedStrings.xml><?xml version="1.0" encoding="utf-8"?>
<sst xmlns="http://schemas.openxmlformats.org/spreadsheetml/2006/main" count="201" uniqueCount="136">
  <si>
    <t xml:space="preserve"> </t>
  </si>
  <si>
    <t>Total</t>
  </si>
  <si>
    <t>Recovered</t>
  </si>
  <si>
    <t/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</si>
  <si>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</si>
  <si>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</si>
  <si>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</si>
  <si>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</si>
  <si>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</si>
  <si>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</si>
  <si>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</si>
  <si>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</si>
  <si>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</si>
  <si>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</si>
  <si>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</si>
  <si>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</si>
  <si>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</si>
  <si>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</si>
  <si>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</si>
  <si>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</si>
  <si>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</si>
  <si>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Antioxidant and gene regulation lab</t>
  </si>
  <si>
    <t xml:space="preserve">     Human genomics </t>
  </si>
  <si>
    <t xml:space="preserve">     Neurobehavior laboratory</t>
  </si>
  <si>
    <t xml:space="preserve">     Neurosignaling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</si>
  <si>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</si>
  <si>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</si>
  <si>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</si>
  <si>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Clinical research</t>
  </si>
  <si>
    <t xml:space="preserve">     Dietary assessment and food analysis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</si>
  <si>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</si>
  <si>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</si>
  <si>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</si>
  <si>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</si>
  <si>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</si>
  <si>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</si>
  <si>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</si>
  <si>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</si>
  <si>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</si>
  <si>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</si>
  <si>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</si>
  <si>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Regulation of gene expression</t>
  </si>
  <si>
    <t xml:space="preserve">     Inflammation and neurodegeneration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</si>
  <si>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</si>
  <si>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</si>
  <si>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</si>
  <si>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</si>
  <si>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Auxiliary enterprises--</t>
  </si>
  <si>
    <t xml:space="preserve">       Expenditures</t>
  </si>
  <si>
    <t>ANALYSIS C-2B</t>
  </si>
  <si>
    <t>Current Restricted Fund Expenditures</t>
  </si>
  <si>
    <t xml:space="preserve">     Postdoctoral research</t>
  </si>
  <si>
    <t xml:space="preserve">     Associate Executive Director for population science</t>
  </si>
  <si>
    <t xml:space="preserve">     Oxidative stress and disease</t>
  </si>
  <si>
    <t xml:space="preserve">     Royalty distributions</t>
  </si>
  <si>
    <t xml:space="preserve">     Physical activity epidemiology</t>
  </si>
  <si>
    <t xml:space="preserve">     Sponsored projects </t>
  </si>
  <si>
    <t xml:space="preserve">     Ubiquitin laboratory</t>
  </si>
  <si>
    <t xml:space="preserve">        Total population science support</t>
  </si>
  <si>
    <t xml:space="preserve">             Total auxiliary enterprises</t>
  </si>
  <si>
    <t xml:space="preserve">                Total expenditures and transfers</t>
  </si>
  <si>
    <t xml:space="preserve">     Population science</t>
  </si>
  <si>
    <t xml:space="preserve">     Reproductive endocrinology and women's health</t>
  </si>
  <si>
    <t xml:space="preserve">     Bioactive screening laboratory</t>
  </si>
  <si>
    <t xml:space="preserve">     Physical activity and ethnic minority health</t>
  </si>
  <si>
    <t xml:space="preserve">     Associate executive director for obesity and diabetes</t>
  </si>
  <si>
    <t xml:space="preserve">     Core services and resources</t>
  </si>
  <si>
    <t xml:space="preserve"> Division of education</t>
  </si>
  <si>
    <t xml:space="preserve">     Islet cell biology</t>
  </si>
  <si>
    <t xml:space="preserve">     Metabolism - body composition</t>
  </si>
  <si>
    <t xml:space="preserve">     Communications</t>
  </si>
  <si>
    <t xml:space="preserve">     Facility rental</t>
  </si>
  <si>
    <t xml:space="preserve">     Business development</t>
  </si>
  <si>
    <t xml:space="preserve">     External relations</t>
  </si>
  <si>
    <t xml:space="preserve">           Total educational and general expenditures</t>
  </si>
  <si>
    <t xml:space="preserve">             Subtotal education and general expenditures</t>
  </si>
  <si>
    <t xml:space="preserve">     Gene regulation and metabolism</t>
  </si>
  <si>
    <t xml:space="preserve">     Matrix biology laboratory</t>
  </si>
  <si>
    <t xml:space="preserve">     Neurobiology of energy balance</t>
  </si>
  <si>
    <t xml:space="preserve">     Neurobiology of metabolic dysfunction</t>
  </si>
  <si>
    <t>For the year ended June 30, 2017</t>
  </si>
  <si>
    <t>Salaries &amp;</t>
  </si>
  <si>
    <t>Related</t>
  </si>
  <si>
    <t>Supplies &amp;</t>
  </si>
  <si>
    <t>Wages</t>
  </si>
  <si>
    <t>Benefits</t>
  </si>
  <si>
    <t>Travel</t>
  </si>
  <si>
    <t>Expenses</t>
  </si>
  <si>
    <t>Equipment</t>
  </si>
  <si>
    <t>Indirect cost</t>
  </si>
  <si>
    <t xml:space="preserve">     Adipocyte biology</t>
  </si>
  <si>
    <t xml:space="preserve">     Autonomic neuroscience</t>
  </si>
  <si>
    <t xml:space="preserve">     Autonomic neuroscience II</t>
  </si>
  <si>
    <t xml:space="preserve">     Blood brain barrier I</t>
  </si>
  <si>
    <t xml:space="preserve">     Blood brain barrier II</t>
  </si>
  <si>
    <t xml:space="preserve">     Central leptin signaling</t>
  </si>
  <si>
    <t xml:space="preserve">     Neurobiology and nutrition</t>
  </si>
  <si>
    <t xml:space="preserve">     Skeletal muscle metabolism </t>
  </si>
  <si>
    <t xml:space="preserve">     Nutrient sensor and adipocyte</t>
  </si>
  <si>
    <t xml:space="preserve">     W. Hansel cancer prevention</t>
  </si>
  <si>
    <t xml:space="preserve">     Genetics of eating behavior</t>
  </si>
  <si>
    <t xml:space="preserve">     Epigenetics and nuclear reprogramming</t>
  </si>
  <si>
    <t xml:space="preserve">     Developmental biology</t>
  </si>
  <si>
    <t xml:space="preserve">     Institute for dementia research</t>
  </si>
  <si>
    <t xml:space="preserve">     McIhenny skeletal muscle</t>
  </si>
  <si>
    <t xml:space="preserve">     Diabetes and nutrition</t>
  </si>
  <si>
    <t xml:space="preserve">     Joint program on diabetes, endocrinology, and metabolism</t>
  </si>
  <si>
    <t xml:space="preserve">     Interventional resources</t>
  </si>
  <si>
    <t xml:space="preserve">     Ingestive behavior laboratory</t>
  </si>
  <si>
    <t xml:space="preserve">     Comprehensive obesity management program</t>
  </si>
  <si>
    <t xml:space="preserve">     Brain and metabolism imaging in chronic disease</t>
  </si>
  <si>
    <t xml:space="preserve">     Outpatient clinic unit I</t>
  </si>
  <si>
    <t xml:space="preserve">     Outpatient clinic unit II</t>
  </si>
  <si>
    <t xml:space="preserve">     Outpatient clinic unit III</t>
  </si>
  <si>
    <t xml:space="preserve">     Clinical oncology and metabolism</t>
  </si>
  <si>
    <t xml:space="preserve">     Women's health, eating, smoking</t>
  </si>
  <si>
    <t xml:space="preserve">     Behavioral technology laboratory</t>
  </si>
  <si>
    <t xml:space="preserve">     Contextual risk factors</t>
  </si>
  <si>
    <t xml:space="preserve">     Chronic disease epidemiology</t>
  </si>
  <si>
    <t xml:space="preserve">     Clinical biochemistry and metabolism</t>
  </si>
  <si>
    <t xml:space="preserve">     Pediatric obesity and health and behavior</t>
  </si>
  <si>
    <t xml:space="preserve">     Associate executive director for clinical research</t>
  </si>
  <si>
    <t xml:space="preserve">      Dietary assessment and food analysis</t>
  </si>
  <si>
    <t xml:space="preserve">      Physical activity epidemiology</t>
  </si>
  <si>
    <t xml:space="preserve">     Associate Executive Director for operations</t>
  </si>
  <si>
    <t xml:space="preserve">     Facilities management</t>
  </si>
  <si>
    <t xml:space="preserve">     Transgenics core</t>
  </si>
  <si>
    <t xml:space="preserve">     Cell biology, imaging, and culture core</t>
  </si>
  <si>
    <t xml:space="preserve">     Geneomics core</t>
  </si>
  <si>
    <t xml:space="preserve">     Core services supercore</t>
  </si>
  <si>
    <t xml:space="preserve">     Data management core</t>
  </si>
  <si>
    <t xml:space="preserve">     Clinical chemistry core</t>
  </si>
  <si>
    <t xml:space="preserve">     MRS lab</t>
  </si>
  <si>
    <t xml:space="preserve">     Stable isotopes/energy exchange</t>
  </si>
  <si>
    <t xml:space="preserve">     Research kitchen core</t>
  </si>
  <si>
    <t xml:space="preserve">     Louisiana clinical and translational science center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</si>
</sst>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horizontal="center"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191"/>
  <sheetViews>
    <sheetView showGridLines="0" tabSelected="1" defaultGridColor="0" zoomScale="110" zoomScaleNormal="110" zoomScaleSheetLayoutView="100" zoomScalePageLayoutView="0" colorId="22" workbookViewId="0" topLeftCell="A1">
      <selection activeCell="A1" sqref="A1"/>
    </sheetView>
  </sheetViews>
  <sheetFormatPr defaultColWidth="9.140625" defaultRowHeight="12"/>
  <cols>
    <col min="1" max="1" width="45.57421875" style="2" bestFit="1" customWidth="1"/>
    <col min="2" max="2" width="1.57421875" style="2" customWidth="1"/>
    <col min="3" max="3" width="13.57421875" style="2" customWidth="1"/>
    <col min="4" max="4" width="1.57421875" style="2" customWidth="1"/>
    <col min="5" max="5" width="13.57421875" style="2" customWidth="1"/>
    <col min="6" max="6" width="1.57421875" style="2" customWidth="1"/>
    <col min="7" max="7" width="13.57421875" style="2" customWidth="1"/>
    <col min="8" max="8" width="1.57421875" style="2" customWidth="1"/>
    <col min="9" max="9" width="13.57421875" style="2" customWidth="1"/>
    <col min="10" max="10" width="1.57421875" style="2" customWidth="1"/>
    <col min="11" max="11" width="13.57421875" style="2" customWidth="1"/>
    <col min="12" max="12" width="1.57421875" style="2" customWidth="1"/>
    <col min="13" max="13" width="13.57421875" style="2" customWidth="1"/>
    <col min="14" max="14" width="1.57421875" style="2" customWidth="1"/>
    <col min="15" max="15" width="13.57421875" style="2" customWidth="1"/>
    <col min="16" max="19" width="7.57421875" style="2" customWidth="1"/>
    <col min="20" max="16384" width="9.00390625" style="1" customWidth="1"/>
  </cols>
  <sheetData>
    <row r="1" spans="1:254" s="3" customFormat="1" ht="10.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3" customFormat="1" ht="16.5">
      <c r="A2" s="32"/>
      <c r="B2" s="5"/>
      <c r="C2" s="31" t="s">
        <v>49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s="3" customFormat="1" ht="8.25" customHeight="1">
      <c r="A3" s="32"/>
      <c r="B3" s="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3" customFormat="1" ht="16.5">
      <c r="A4" s="32"/>
      <c r="B4" s="6"/>
      <c r="C4" s="31" t="s">
        <v>50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3" customFormat="1" ht="16.5">
      <c r="A5" s="32"/>
      <c r="B5" s="5"/>
      <c r="C5" s="31" t="s">
        <v>80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3" customFormat="1" ht="10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ht="13.5">
      <c r="A7" s="11"/>
      <c r="B7" s="11"/>
      <c r="C7" s="11"/>
      <c r="D7" s="11"/>
      <c r="E7" s="20" t="s">
        <v>81</v>
      </c>
      <c r="F7" s="12"/>
      <c r="G7" s="20" t="s">
        <v>82</v>
      </c>
      <c r="H7" s="12"/>
      <c r="I7" s="12"/>
      <c r="J7" s="12"/>
      <c r="K7" s="20" t="s">
        <v>83</v>
      </c>
      <c r="L7" s="12"/>
      <c r="M7" s="12"/>
      <c r="N7" s="11"/>
      <c r="O7" s="30" t="s">
        <v>89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19" s="23" customFormat="1" ht="13.5">
      <c r="A8" s="12"/>
      <c r="B8" s="12"/>
      <c r="C8" s="21" t="s">
        <v>1</v>
      </c>
      <c r="D8" s="22"/>
      <c r="E8" s="21" t="s">
        <v>84</v>
      </c>
      <c r="F8" s="22"/>
      <c r="G8" s="21" t="s">
        <v>85</v>
      </c>
      <c r="H8" s="22"/>
      <c r="I8" s="21" t="s">
        <v>86</v>
      </c>
      <c r="J8" s="22"/>
      <c r="K8" s="21" t="s">
        <v>87</v>
      </c>
      <c r="L8" s="22"/>
      <c r="M8" s="21" t="s">
        <v>88</v>
      </c>
      <c r="N8" s="22"/>
      <c r="O8" s="21" t="s">
        <v>2</v>
      </c>
      <c r="P8" s="12"/>
      <c r="Q8" s="12"/>
      <c r="R8" s="12"/>
      <c r="S8" s="12"/>
    </row>
    <row r="9" spans="1:19" s="16" customFormat="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6" customFormat="1" ht="13.5" customHeight="1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6" customFormat="1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6" customFormat="1" ht="13.5" customHeight="1">
      <c r="A12" s="13" t="s">
        <v>4</v>
      </c>
      <c r="B12" s="14" t="s">
        <v>3</v>
      </c>
      <c r="C12" s="13" t="s">
        <v>3</v>
      </c>
      <c r="D12" s="13" t="s">
        <v>3</v>
      </c>
      <c r="E12" s="13" t="s">
        <v>3</v>
      </c>
      <c r="F12" s="13"/>
      <c r="G12" s="13" t="s">
        <v>3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  <c r="M12" s="13" t="s">
        <v>3</v>
      </c>
      <c r="N12" s="13" t="s">
        <v>3</v>
      </c>
      <c r="O12" s="13" t="s">
        <v>3</v>
      </c>
      <c r="P12" s="13"/>
      <c r="Q12" s="13"/>
      <c r="R12" s="13"/>
      <c r="S12" s="13"/>
    </row>
    <row r="13" spans="1:19" s="16" customFormat="1" ht="13.5" customHeight="1">
      <c r="A13" s="13" t="s">
        <v>9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6" customFormat="1" ht="13.5" customHeight="1">
      <c r="A14" s="13" t="s">
        <v>19</v>
      </c>
      <c r="B14" s="14"/>
      <c r="C14" s="24">
        <f>SUM(E14:O14)</f>
        <v>124313</v>
      </c>
      <c r="D14" s="13"/>
      <c r="E14" s="24">
        <v>45095</v>
      </c>
      <c r="F14" s="13"/>
      <c r="G14" s="24">
        <v>19842</v>
      </c>
      <c r="H14" s="13"/>
      <c r="I14" s="24">
        <v>0</v>
      </c>
      <c r="J14" s="13"/>
      <c r="K14" s="24">
        <v>59376</v>
      </c>
      <c r="L14" s="13"/>
      <c r="M14" s="24"/>
      <c r="N14" s="13"/>
      <c r="O14" s="24"/>
      <c r="P14" s="13"/>
      <c r="Q14" s="13"/>
      <c r="R14" s="13"/>
      <c r="S14" s="13"/>
    </row>
    <row r="15" spans="1:19" s="16" customFormat="1" ht="13.5" customHeight="1">
      <c r="A15" s="13" t="s">
        <v>20</v>
      </c>
      <c r="B15" s="14"/>
      <c r="C15" s="13">
        <f>SUM(E15:O15)</f>
        <v>756411</v>
      </c>
      <c r="D15" s="13"/>
      <c r="E15" s="13">
        <v>188212</v>
      </c>
      <c r="F15" s="13"/>
      <c r="G15" s="13">
        <v>82256</v>
      </c>
      <c r="H15" s="13"/>
      <c r="I15" s="13">
        <v>0</v>
      </c>
      <c r="J15" s="13"/>
      <c r="K15" s="13">
        <v>393813</v>
      </c>
      <c r="L15" s="13"/>
      <c r="M15" s="13">
        <v>92130</v>
      </c>
      <c r="N15" s="13"/>
      <c r="O15" s="13">
        <v>0</v>
      </c>
      <c r="P15" s="13"/>
      <c r="Q15" s="13"/>
      <c r="R15" s="13"/>
      <c r="S15" s="13"/>
    </row>
    <row r="16" spans="1:19" s="16" customFormat="1" ht="13.5" customHeight="1">
      <c r="A16" s="13" t="s">
        <v>90</v>
      </c>
      <c r="B16" s="14"/>
      <c r="C16" s="13">
        <f aca="true" t="shared" si="0" ref="C16:C48">SUM(E16:O16)</f>
        <v>881612</v>
      </c>
      <c r="D16" s="13"/>
      <c r="E16" s="13">
        <v>332301</v>
      </c>
      <c r="F16" s="13"/>
      <c r="G16" s="13">
        <v>141243</v>
      </c>
      <c r="H16" s="13"/>
      <c r="I16" s="13">
        <v>18858</v>
      </c>
      <c r="J16" s="13"/>
      <c r="K16" s="13">
        <v>167118</v>
      </c>
      <c r="L16" s="13"/>
      <c r="M16" s="13">
        <v>3024</v>
      </c>
      <c r="N16" s="13"/>
      <c r="O16" s="13">
        <v>219068</v>
      </c>
      <c r="P16" s="13"/>
      <c r="Q16" s="13"/>
      <c r="R16" s="13"/>
      <c r="S16" s="13"/>
    </row>
    <row r="17" spans="1:19" s="16" customFormat="1" ht="13.5" customHeight="1">
      <c r="A17" s="13" t="s">
        <v>21</v>
      </c>
      <c r="B17" s="14"/>
      <c r="C17" s="13">
        <f t="shared" si="0"/>
        <v>112275</v>
      </c>
      <c r="D17" s="13"/>
      <c r="E17" s="13">
        <v>37960</v>
      </c>
      <c r="F17" s="13"/>
      <c r="G17" s="13">
        <v>16702</v>
      </c>
      <c r="H17" s="13"/>
      <c r="I17" s="13">
        <v>0</v>
      </c>
      <c r="J17" s="13"/>
      <c r="K17" s="13">
        <v>33165</v>
      </c>
      <c r="L17" s="13"/>
      <c r="M17" s="13">
        <v>0</v>
      </c>
      <c r="N17" s="13"/>
      <c r="O17" s="13">
        <v>24448</v>
      </c>
      <c r="P17" s="13"/>
      <c r="Q17" s="13"/>
      <c r="R17" s="13"/>
      <c r="S17" s="13"/>
    </row>
    <row r="18" spans="1:19" s="16" customFormat="1" ht="13.5" customHeight="1">
      <c r="A18" s="13" t="s">
        <v>91</v>
      </c>
      <c r="B18" s="14"/>
      <c r="C18" s="13">
        <f t="shared" si="0"/>
        <v>1291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1291</v>
      </c>
      <c r="L18" s="13"/>
      <c r="M18" s="13">
        <v>0</v>
      </c>
      <c r="N18" s="13"/>
      <c r="O18" s="13">
        <v>0</v>
      </c>
      <c r="P18" s="13"/>
      <c r="Q18" s="13"/>
      <c r="R18" s="13"/>
      <c r="S18" s="13"/>
    </row>
    <row r="19" spans="1:19" s="16" customFormat="1" ht="13.5" customHeight="1">
      <c r="A19" s="13" t="s">
        <v>92</v>
      </c>
      <c r="B19" s="14"/>
      <c r="C19" s="13">
        <f>SUM(E19:O19)</f>
        <v>522309</v>
      </c>
      <c r="D19" s="13"/>
      <c r="E19" s="13">
        <v>172965</v>
      </c>
      <c r="F19" s="13"/>
      <c r="G19" s="13">
        <v>76104</v>
      </c>
      <c r="H19" s="13"/>
      <c r="I19" s="13">
        <v>0</v>
      </c>
      <c r="J19" s="13"/>
      <c r="K19" s="13">
        <v>125381</v>
      </c>
      <c r="L19" s="13"/>
      <c r="M19" s="13">
        <v>14191</v>
      </c>
      <c r="N19" s="13"/>
      <c r="O19" s="13">
        <v>133668</v>
      </c>
      <c r="P19" s="13"/>
      <c r="Q19" s="13"/>
      <c r="R19" s="13"/>
      <c r="S19" s="13"/>
    </row>
    <row r="20" spans="1:19" s="16" customFormat="1" ht="13.5" customHeight="1">
      <c r="A20" s="13" t="s">
        <v>93</v>
      </c>
      <c r="B20" s="14"/>
      <c r="C20" s="13">
        <f t="shared" si="0"/>
        <v>19662</v>
      </c>
      <c r="D20" s="13"/>
      <c r="E20" s="13">
        <v>11501</v>
      </c>
      <c r="F20" s="13"/>
      <c r="G20" s="13">
        <v>5060</v>
      </c>
      <c r="H20" s="13"/>
      <c r="I20" s="13">
        <v>0</v>
      </c>
      <c r="J20" s="13"/>
      <c r="K20" s="13">
        <v>1818</v>
      </c>
      <c r="L20" s="13"/>
      <c r="M20" s="13">
        <v>0</v>
      </c>
      <c r="N20" s="13"/>
      <c r="O20" s="13">
        <v>1283</v>
      </c>
      <c r="P20" s="13"/>
      <c r="Q20" s="13"/>
      <c r="R20" s="13"/>
      <c r="S20" s="13"/>
    </row>
    <row r="21" spans="1:19" s="16" customFormat="1" ht="13.5" customHeight="1">
      <c r="A21" s="13" t="s">
        <v>94</v>
      </c>
      <c r="B21" s="14"/>
      <c r="C21" s="13">
        <f>SUM(E21:O21)</f>
        <v>117865</v>
      </c>
      <c r="D21" s="13"/>
      <c r="E21" s="13">
        <v>82029</v>
      </c>
      <c r="F21" s="13"/>
      <c r="G21" s="13">
        <v>20233</v>
      </c>
      <c r="H21" s="13"/>
      <c r="I21" s="13">
        <v>0</v>
      </c>
      <c r="J21" s="13"/>
      <c r="K21" s="13">
        <v>897</v>
      </c>
      <c r="L21" s="13"/>
      <c r="M21" s="13">
        <v>0</v>
      </c>
      <c r="N21" s="13"/>
      <c r="O21" s="13">
        <v>14706</v>
      </c>
      <c r="P21" s="13"/>
      <c r="Q21" s="13"/>
      <c r="R21" s="13"/>
      <c r="S21" s="13"/>
    </row>
    <row r="22" spans="1:19" s="16" customFormat="1" ht="13.5" customHeight="1">
      <c r="A22" s="13" t="s">
        <v>63</v>
      </c>
      <c r="B22" s="14"/>
      <c r="C22" s="13">
        <f t="shared" si="0"/>
        <v>15320</v>
      </c>
      <c r="D22" s="13"/>
      <c r="E22" s="13">
        <v>2951</v>
      </c>
      <c r="F22" s="13"/>
      <c r="G22" s="13">
        <v>-15</v>
      </c>
      <c r="H22" s="13"/>
      <c r="I22" s="13">
        <v>2539</v>
      </c>
      <c r="J22" s="13"/>
      <c r="K22" s="13">
        <v>9845</v>
      </c>
      <c r="L22" s="13"/>
      <c r="M22" s="13">
        <v>0</v>
      </c>
      <c r="N22" s="13"/>
      <c r="O22" s="13">
        <v>0</v>
      </c>
      <c r="P22" s="13"/>
      <c r="Q22" s="13"/>
      <c r="R22" s="13"/>
      <c r="S22" s="13"/>
    </row>
    <row r="23" spans="1:19" s="16" customFormat="1" ht="13.5" customHeight="1">
      <c r="A23" s="13" t="s">
        <v>127</v>
      </c>
      <c r="B23" s="14"/>
      <c r="C23" s="13">
        <f t="shared" si="0"/>
        <v>322435</v>
      </c>
      <c r="D23" s="13"/>
      <c r="E23" s="13">
        <v>139925</v>
      </c>
      <c r="F23" s="13"/>
      <c r="G23" s="13">
        <v>61567</v>
      </c>
      <c r="H23" s="13"/>
      <c r="I23" s="13">
        <v>2583</v>
      </c>
      <c r="J23" s="13"/>
      <c r="K23" s="13">
        <v>9786</v>
      </c>
      <c r="L23" s="13"/>
      <c r="M23" s="13">
        <v>4000</v>
      </c>
      <c r="N23" s="13"/>
      <c r="O23" s="13">
        <v>104574</v>
      </c>
      <c r="P23" s="13"/>
      <c r="Q23" s="13"/>
      <c r="R23" s="13"/>
      <c r="S23" s="13"/>
    </row>
    <row r="24" spans="1:19" s="16" customFormat="1" ht="13.5" customHeight="1">
      <c r="A24" s="13" t="s">
        <v>95</v>
      </c>
      <c r="B24" s="14"/>
      <c r="C24" s="13">
        <f>SUM(E24:O24)</f>
        <v>1075825</v>
      </c>
      <c r="D24" s="13"/>
      <c r="E24" s="13">
        <v>304022</v>
      </c>
      <c r="F24" s="13"/>
      <c r="G24" s="13">
        <v>120499</v>
      </c>
      <c r="H24" s="13"/>
      <c r="I24" s="13">
        <v>20108</v>
      </c>
      <c r="J24" s="13"/>
      <c r="K24" s="13">
        <v>278122</v>
      </c>
      <c r="L24" s="13"/>
      <c r="M24" s="13">
        <v>20111</v>
      </c>
      <c r="N24" s="13"/>
      <c r="O24" s="13">
        <v>332963</v>
      </c>
      <c r="P24" s="13"/>
      <c r="Q24" s="13"/>
      <c r="R24" s="13"/>
      <c r="S24" s="13"/>
    </row>
    <row r="25" spans="1:19" s="16" customFormat="1" ht="13.5" customHeight="1">
      <c r="A25" s="13" t="s">
        <v>102</v>
      </c>
      <c r="B25" s="14"/>
      <c r="C25" s="13">
        <f>SUM(E25:O25)</f>
        <v>697930</v>
      </c>
      <c r="D25" s="13"/>
      <c r="E25" s="13">
        <v>318940</v>
      </c>
      <c r="F25" s="13"/>
      <c r="G25" s="13">
        <v>138482</v>
      </c>
      <c r="H25" s="13"/>
      <c r="I25" s="13">
        <v>1585</v>
      </c>
      <c r="J25" s="13"/>
      <c r="K25" s="13">
        <v>32633</v>
      </c>
      <c r="L25" s="13"/>
      <c r="M25" s="13">
        <v>4718</v>
      </c>
      <c r="N25" s="13"/>
      <c r="O25" s="13">
        <v>201572</v>
      </c>
      <c r="P25" s="13"/>
      <c r="Q25" s="13"/>
      <c r="R25" s="13"/>
      <c r="S25" s="13"/>
    </row>
    <row r="26" spans="1:19" s="16" customFormat="1" ht="13.5" customHeight="1">
      <c r="A26" s="13" t="s">
        <v>101</v>
      </c>
      <c r="B26" s="14"/>
      <c r="C26" s="13">
        <f>SUM(E26:O26)</f>
        <v>105426</v>
      </c>
      <c r="D26" s="13"/>
      <c r="E26" s="13">
        <v>50000</v>
      </c>
      <c r="F26" s="13"/>
      <c r="G26" s="13">
        <v>22000</v>
      </c>
      <c r="H26" s="13"/>
      <c r="I26" s="13">
        <v>0</v>
      </c>
      <c r="J26" s="13"/>
      <c r="K26" s="13">
        <v>882</v>
      </c>
      <c r="L26" s="13"/>
      <c r="M26" s="13">
        <v>0</v>
      </c>
      <c r="N26" s="13"/>
      <c r="O26" s="13">
        <v>32544</v>
      </c>
      <c r="P26" s="13"/>
      <c r="Q26" s="13"/>
      <c r="R26" s="13"/>
      <c r="S26" s="13"/>
    </row>
    <row r="27" spans="1:19" s="16" customFormat="1" ht="13.5" customHeight="1">
      <c r="A27" s="13" t="s">
        <v>76</v>
      </c>
      <c r="B27" s="14"/>
      <c r="C27" s="13">
        <f t="shared" si="0"/>
        <v>441417</v>
      </c>
      <c r="D27" s="13"/>
      <c r="E27" s="13">
        <v>184951</v>
      </c>
      <c r="F27" s="13"/>
      <c r="G27" s="13">
        <v>80768</v>
      </c>
      <c r="H27" s="13"/>
      <c r="I27" s="13">
        <v>2051</v>
      </c>
      <c r="J27" s="13"/>
      <c r="K27" s="13">
        <v>66295</v>
      </c>
      <c r="L27" s="13"/>
      <c r="M27" s="13">
        <v>1609</v>
      </c>
      <c r="N27" s="13"/>
      <c r="O27" s="13">
        <v>105743</v>
      </c>
      <c r="P27" s="13"/>
      <c r="Q27" s="13"/>
      <c r="R27" s="13"/>
      <c r="S27" s="13"/>
    </row>
    <row r="28" spans="1:19" s="16" customFormat="1" ht="13.5" customHeight="1">
      <c r="A28" s="13" t="s">
        <v>100</v>
      </c>
      <c r="B28" s="14"/>
      <c r="C28" s="13">
        <f>SUM(E28:O28)</f>
        <v>3084</v>
      </c>
      <c r="D28" s="13"/>
      <c r="E28" s="13">
        <v>0</v>
      </c>
      <c r="F28" s="13"/>
      <c r="G28" s="13">
        <v>0</v>
      </c>
      <c r="H28" s="13"/>
      <c r="I28" s="13">
        <v>0</v>
      </c>
      <c r="J28" s="13"/>
      <c r="K28" s="13">
        <v>3084</v>
      </c>
      <c r="L28" s="13"/>
      <c r="M28" s="13">
        <v>0</v>
      </c>
      <c r="N28" s="13"/>
      <c r="O28" s="13">
        <v>0</v>
      </c>
      <c r="P28" s="13"/>
      <c r="Q28" s="13"/>
      <c r="R28" s="13"/>
      <c r="S28" s="13"/>
    </row>
    <row r="29" spans="1:19" s="16" customFormat="1" ht="13.5" customHeight="1">
      <c r="A29" s="13" t="s">
        <v>128</v>
      </c>
      <c r="B29" s="14"/>
      <c r="C29" s="13">
        <f>SUM(E29:O29)</f>
        <v>314986</v>
      </c>
      <c r="D29" s="13"/>
      <c r="E29" s="13">
        <v>136293</v>
      </c>
      <c r="F29" s="13"/>
      <c r="G29" s="13">
        <v>56156</v>
      </c>
      <c r="H29" s="13"/>
      <c r="I29" s="13">
        <v>0</v>
      </c>
      <c r="J29" s="13"/>
      <c r="K29" s="13">
        <v>14695</v>
      </c>
      <c r="L29" s="13"/>
      <c r="M29" s="13">
        <v>8413</v>
      </c>
      <c r="N29" s="13"/>
      <c r="O29" s="13">
        <v>99429</v>
      </c>
      <c r="P29" s="13"/>
      <c r="Q29" s="13"/>
      <c r="R29" s="13"/>
      <c r="S29" s="13"/>
    </row>
    <row r="30" spans="1:19" s="16" customFormat="1" ht="13.5" customHeight="1">
      <c r="A30" s="13" t="s">
        <v>22</v>
      </c>
      <c r="B30" s="14" t="s">
        <v>3</v>
      </c>
      <c r="C30" s="13">
        <f t="shared" si="0"/>
        <v>285832</v>
      </c>
      <c r="D30" s="13"/>
      <c r="E30" s="13">
        <v>175584</v>
      </c>
      <c r="F30" s="13"/>
      <c r="G30" s="13">
        <v>74196</v>
      </c>
      <c r="H30" s="13"/>
      <c r="I30" s="13">
        <v>7258</v>
      </c>
      <c r="J30" s="13"/>
      <c r="K30" s="13">
        <v>13552</v>
      </c>
      <c r="L30" s="13"/>
      <c r="M30" s="13">
        <v>6408</v>
      </c>
      <c r="N30" s="13"/>
      <c r="O30" s="13">
        <v>8834</v>
      </c>
      <c r="P30" s="13"/>
      <c r="Q30" s="13"/>
      <c r="R30" s="13"/>
      <c r="S30" s="13"/>
    </row>
    <row r="31" spans="1:19" s="16" customFormat="1" ht="13.5" customHeight="1">
      <c r="A31" s="13" t="s">
        <v>42</v>
      </c>
      <c r="B31" s="14"/>
      <c r="C31" s="13">
        <f t="shared" si="0"/>
        <v>215150</v>
      </c>
      <c r="D31" s="13"/>
      <c r="E31" s="13">
        <v>81425</v>
      </c>
      <c r="F31" s="13"/>
      <c r="G31" s="13">
        <v>35827</v>
      </c>
      <c r="H31" s="13"/>
      <c r="I31" s="13">
        <v>0</v>
      </c>
      <c r="J31" s="13"/>
      <c r="K31" s="13">
        <v>25381</v>
      </c>
      <c r="L31" s="13"/>
      <c r="M31" s="13">
        <v>2955</v>
      </c>
      <c r="N31" s="13"/>
      <c r="O31" s="13">
        <v>69562</v>
      </c>
      <c r="P31" s="13"/>
      <c r="Q31" s="13"/>
      <c r="R31" s="13"/>
      <c r="S31" s="13"/>
    </row>
    <row r="32" spans="1:19" s="16" customFormat="1" ht="13.5" customHeight="1">
      <c r="A32" s="13" t="s">
        <v>68</v>
      </c>
      <c r="B32" s="14"/>
      <c r="C32" s="13">
        <f t="shared" si="0"/>
        <v>509302</v>
      </c>
      <c r="D32" s="13"/>
      <c r="E32" s="13">
        <v>183405</v>
      </c>
      <c r="F32" s="13"/>
      <c r="G32" s="13">
        <v>80200</v>
      </c>
      <c r="H32" s="13"/>
      <c r="I32" s="13">
        <v>0</v>
      </c>
      <c r="J32" s="13"/>
      <c r="K32" s="13">
        <v>132231</v>
      </c>
      <c r="L32" s="13"/>
      <c r="M32" s="13">
        <v>0</v>
      </c>
      <c r="N32" s="13"/>
      <c r="O32" s="13">
        <v>113466</v>
      </c>
      <c r="P32" s="13"/>
      <c r="Q32" s="13"/>
      <c r="R32" s="13"/>
      <c r="S32" s="13"/>
    </row>
    <row r="33" spans="1:19" s="16" customFormat="1" ht="13.5" customHeight="1">
      <c r="A33" s="13" t="s">
        <v>77</v>
      </c>
      <c r="B33" s="14"/>
      <c r="C33" s="13">
        <f t="shared" si="0"/>
        <v>242869</v>
      </c>
      <c r="D33" s="13"/>
      <c r="E33" s="13">
        <v>114750</v>
      </c>
      <c r="F33" s="13"/>
      <c r="G33" s="13">
        <v>50490</v>
      </c>
      <c r="H33" s="13"/>
      <c r="I33" s="13">
        <v>4905</v>
      </c>
      <c r="J33" s="13"/>
      <c r="K33" s="13">
        <v>54531</v>
      </c>
      <c r="L33" s="13"/>
      <c r="M33" s="13">
        <v>2595</v>
      </c>
      <c r="N33" s="13"/>
      <c r="O33" s="13">
        <v>15598</v>
      </c>
      <c r="P33" s="13"/>
      <c r="Q33" s="13"/>
      <c r="R33" s="13"/>
      <c r="S33" s="13"/>
    </row>
    <row r="34" spans="1:19" s="16" customFormat="1" ht="13.5" customHeight="1">
      <c r="A34" s="13" t="s">
        <v>23</v>
      </c>
      <c r="B34" s="14"/>
      <c r="C34" s="13">
        <f t="shared" si="0"/>
        <v>42687</v>
      </c>
      <c r="D34" s="13"/>
      <c r="E34" s="13">
        <v>0</v>
      </c>
      <c r="F34" s="13"/>
      <c r="G34" s="13">
        <v>0</v>
      </c>
      <c r="H34" s="13"/>
      <c r="I34" s="13">
        <v>0</v>
      </c>
      <c r="J34" s="13"/>
      <c r="K34" s="13">
        <v>39627</v>
      </c>
      <c r="L34" s="13"/>
      <c r="M34" s="13">
        <v>0</v>
      </c>
      <c r="N34" s="13"/>
      <c r="O34" s="13">
        <v>3060</v>
      </c>
      <c r="P34" s="13"/>
      <c r="Q34" s="13"/>
      <c r="R34" s="13"/>
      <c r="S34" s="13"/>
    </row>
    <row r="35" spans="1:19" s="16" customFormat="1" ht="13.5" customHeight="1">
      <c r="A35" s="13" t="s">
        <v>96</v>
      </c>
      <c r="B35" s="14"/>
      <c r="C35" s="13">
        <f>SUM(E35:O35)</f>
        <v>395970</v>
      </c>
      <c r="D35" s="13"/>
      <c r="E35" s="13">
        <v>110735</v>
      </c>
      <c r="F35" s="13"/>
      <c r="G35" s="13">
        <v>43612</v>
      </c>
      <c r="H35" s="13"/>
      <c r="I35" s="13">
        <v>3187</v>
      </c>
      <c r="J35" s="13"/>
      <c r="K35" s="13">
        <v>134934</v>
      </c>
      <c r="L35" s="13"/>
      <c r="M35" s="13">
        <v>5043</v>
      </c>
      <c r="N35" s="13"/>
      <c r="O35" s="13">
        <v>98459</v>
      </c>
      <c r="P35" s="13"/>
      <c r="Q35" s="13"/>
      <c r="R35" s="13"/>
      <c r="S35" s="13"/>
    </row>
    <row r="36" spans="1:19" s="16" customFormat="1" ht="13.5" customHeight="1">
      <c r="A36" s="13" t="s">
        <v>78</v>
      </c>
      <c r="B36" s="14"/>
      <c r="C36" s="13">
        <f t="shared" si="0"/>
        <v>232095</v>
      </c>
      <c r="D36" s="13"/>
      <c r="E36" s="13">
        <v>75274</v>
      </c>
      <c r="F36" s="13"/>
      <c r="G36" s="13">
        <v>33011</v>
      </c>
      <c r="H36" s="13"/>
      <c r="I36" s="13">
        <v>7385</v>
      </c>
      <c r="J36" s="13"/>
      <c r="K36" s="13">
        <v>43608</v>
      </c>
      <c r="L36" s="13"/>
      <c r="M36" s="13">
        <v>0</v>
      </c>
      <c r="N36" s="13"/>
      <c r="O36" s="13">
        <v>72817</v>
      </c>
      <c r="P36" s="13"/>
      <c r="Q36" s="13"/>
      <c r="R36" s="13"/>
      <c r="S36" s="13"/>
    </row>
    <row r="37" spans="1:19" s="16" customFormat="1" ht="13.5" customHeight="1">
      <c r="A37" s="13" t="s">
        <v>79</v>
      </c>
      <c r="B37" s="14"/>
      <c r="C37" s="13">
        <f t="shared" si="0"/>
        <v>170565</v>
      </c>
      <c r="D37" s="13"/>
      <c r="E37" s="13">
        <v>50159</v>
      </c>
      <c r="F37" s="13"/>
      <c r="G37" s="13">
        <v>19542</v>
      </c>
      <c r="H37" s="13"/>
      <c r="I37" s="13">
        <v>1777</v>
      </c>
      <c r="J37" s="13"/>
      <c r="K37" s="13">
        <v>85031</v>
      </c>
      <c r="L37" s="13"/>
      <c r="M37" s="13">
        <v>0</v>
      </c>
      <c r="N37" s="13"/>
      <c r="O37" s="13">
        <v>14056</v>
      </c>
      <c r="P37" s="13"/>
      <c r="Q37" s="13"/>
      <c r="R37" s="13"/>
      <c r="S37" s="13"/>
    </row>
    <row r="38" spans="1:19" s="16" customFormat="1" ht="13.5" customHeight="1">
      <c r="A38" s="13" t="s">
        <v>24</v>
      </c>
      <c r="B38" s="14"/>
      <c r="C38" s="13">
        <f t="shared" si="0"/>
        <v>428770</v>
      </c>
      <c r="D38" s="13"/>
      <c r="E38" s="13">
        <v>104108</v>
      </c>
      <c r="F38" s="13"/>
      <c r="G38" s="13">
        <v>43470</v>
      </c>
      <c r="H38" s="13"/>
      <c r="I38" s="13">
        <v>6929</v>
      </c>
      <c r="J38" s="13"/>
      <c r="K38" s="13">
        <v>123944</v>
      </c>
      <c r="L38" s="13"/>
      <c r="M38" s="13">
        <v>23216</v>
      </c>
      <c r="N38" s="13"/>
      <c r="O38" s="13">
        <v>127103</v>
      </c>
      <c r="P38" s="13"/>
      <c r="Q38" s="13"/>
      <c r="R38" s="13"/>
      <c r="S38" s="13"/>
    </row>
    <row r="39" spans="1:19" s="16" customFormat="1" ht="13.5" customHeight="1">
      <c r="A39" s="13" t="s">
        <v>98</v>
      </c>
      <c r="B39" s="14"/>
      <c r="C39" s="13">
        <f>SUM(E39:O39)</f>
        <v>814130</v>
      </c>
      <c r="D39" s="13"/>
      <c r="E39" s="13">
        <v>285726</v>
      </c>
      <c r="F39" s="13"/>
      <c r="G39" s="13">
        <v>112115</v>
      </c>
      <c r="H39" s="13"/>
      <c r="I39" s="13">
        <v>-325</v>
      </c>
      <c r="J39" s="13"/>
      <c r="K39" s="13">
        <v>140645</v>
      </c>
      <c r="L39" s="13"/>
      <c r="M39" s="13">
        <v>102801</v>
      </c>
      <c r="N39" s="13"/>
      <c r="O39" s="13">
        <v>173168</v>
      </c>
      <c r="P39" s="13"/>
      <c r="Q39" s="13"/>
      <c r="R39" s="13"/>
      <c r="S39" s="13"/>
    </row>
    <row r="40" spans="1:19" s="16" customFormat="1" ht="13.5" customHeight="1">
      <c r="A40" s="13" t="s">
        <v>53</v>
      </c>
      <c r="B40" s="14"/>
      <c r="C40" s="13">
        <f t="shared" si="0"/>
        <v>49074</v>
      </c>
      <c r="D40" s="13"/>
      <c r="E40" s="13">
        <v>25598</v>
      </c>
      <c r="F40" s="13"/>
      <c r="G40" s="13">
        <v>10184</v>
      </c>
      <c r="H40" s="13"/>
      <c r="I40" s="13">
        <v>0</v>
      </c>
      <c r="J40" s="13"/>
      <c r="K40" s="13">
        <v>12957</v>
      </c>
      <c r="L40" s="13"/>
      <c r="M40" s="13">
        <v>0</v>
      </c>
      <c r="N40" s="13"/>
      <c r="O40" s="13">
        <v>335</v>
      </c>
      <c r="P40" s="13"/>
      <c r="Q40" s="13"/>
      <c r="R40" s="13"/>
      <c r="S40" s="13"/>
    </row>
    <row r="41" spans="1:19" s="16" customFormat="1" ht="13.5" customHeight="1">
      <c r="A41" s="13" t="s">
        <v>51</v>
      </c>
      <c r="B41" s="14"/>
      <c r="C41" s="13">
        <f>SUM(E41:O41)</f>
        <v>482391</v>
      </c>
      <c r="D41" s="13"/>
      <c r="E41" s="13">
        <v>303054</v>
      </c>
      <c r="F41" s="13"/>
      <c r="G41" s="13">
        <v>0</v>
      </c>
      <c r="H41" s="13"/>
      <c r="I41" s="13">
        <v>7532</v>
      </c>
      <c r="J41" s="13"/>
      <c r="K41" s="13">
        <v>155227</v>
      </c>
      <c r="L41" s="13"/>
      <c r="M41" s="13">
        <v>0</v>
      </c>
      <c r="N41" s="13"/>
      <c r="O41" s="13">
        <v>16578</v>
      </c>
      <c r="P41" s="13"/>
      <c r="Q41" s="13"/>
      <c r="R41" s="13"/>
      <c r="S41" s="13"/>
    </row>
    <row r="42" spans="1:19" s="16" customFormat="1" ht="13.5" customHeight="1">
      <c r="A42" s="13" t="s">
        <v>41</v>
      </c>
      <c r="B42" s="14"/>
      <c r="C42" s="13">
        <f t="shared" si="0"/>
        <v>346802</v>
      </c>
      <c r="D42" s="13"/>
      <c r="E42" s="13">
        <v>120327</v>
      </c>
      <c r="F42" s="13"/>
      <c r="G42" s="13">
        <v>52944</v>
      </c>
      <c r="H42" s="13"/>
      <c r="I42" s="13">
        <v>1212</v>
      </c>
      <c r="J42" s="13"/>
      <c r="K42" s="13">
        <v>73992</v>
      </c>
      <c r="L42" s="13"/>
      <c r="M42" s="13">
        <v>4751</v>
      </c>
      <c r="N42" s="13"/>
      <c r="O42" s="13">
        <v>93576</v>
      </c>
      <c r="P42" s="13"/>
      <c r="Q42" s="13"/>
      <c r="R42" s="13"/>
      <c r="S42" s="13"/>
    </row>
    <row r="43" spans="1:19" s="16" customFormat="1" ht="13.5" customHeight="1">
      <c r="A43" s="13" t="s">
        <v>97</v>
      </c>
      <c r="B43" s="14"/>
      <c r="C43" s="13">
        <f t="shared" si="0"/>
        <v>381454</v>
      </c>
      <c r="D43" s="13"/>
      <c r="E43" s="13">
        <v>123690</v>
      </c>
      <c r="F43" s="13"/>
      <c r="G43" s="13">
        <v>53338</v>
      </c>
      <c r="H43" s="13"/>
      <c r="I43" s="13">
        <v>1889</v>
      </c>
      <c r="J43" s="13"/>
      <c r="K43" s="13">
        <v>108604</v>
      </c>
      <c r="L43" s="13"/>
      <c r="M43" s="13">
        <v>0</v>
      </c>
      <c r="N43" s="13"/>
      <c r="O43" s="13">
        <v>93933</v>
      </c>
      <c r="P43" s="13"/>
      <c r="Q43" s="13"/>
      <c r="R43" s="13"/>
      <c r="S43" s="13"/>
    </row>
    <row r="44" spans="1:19" s="16" customFormat="1" ht="13.5" customHeight="1">
      <c r="A44" s="13" t="s">
        <v>126</v>
      </c>
      <c r="B44" s="14"/>
      <c r="C44" s="13">
        <f t="shared" si="0"/>
        <v>753104</v>
      </c>
      <c r="D44" s="13"/>
      <c r="E44" s="13">
        <v>312501</v>
      </c>
      <c r="F44" s="13"/>
      <c r="G44" s="13">
        <v>135277</v>
      </c>
      <c r="H44" s="13"/>
      <c r="I44" s="13">
        <v>1947</v>
      </c>
      <c r="J44" s="13"/>
      <c r="K44" s="13">
        <v>93161</v>
      </c>
      <c r="L44" s="13"/>
      <c r="M44" s="13">
        <v>425</v>
      </c>
      <c r="N44" s="13"/>
      <c r="O44" s="13">
        <v>209793</v>
      </c>
      <c r="P44" s="13"/>
      <c r="Q44" s="13"/>
      <c r="R44" s="13"/>
      <c r="S44" s="13"/>
    </row>
    <row r="45" spans="1:19" s="16" customFormat="1" ht="13.5" customHeight="1">
      <c r="A45" s="13" t="s">
        <v>57</v>
      </c>
      <c r="B45" s="14"/>
      <c r="C45" s="13">
        <f t="shared" si="0"/>
        <v>387317</v>
      </c>
      <c r="D45" s="13"/>
      <c r="E45" s="13">
        <v>172989</v>
      </c>
      <c r="F45" s="13"/>
      <c r="G45" s="13">
        <v>74064</v>
      </c>
      <c r="H45" s="13"/>
      <c r="I45" s="13">
        <v>2171</v>
      </c>
      <c r="J45" s="13"/>
      <c r="K45" s="13">
        <v>54784</v>
      </c>
      <c r="L45" s="13"/>
      <c r="M45" s="13">
        <v>0</v>
      </c>
      <c r="N45" s="13"/>
      <c r="O45" s="13">
        <v>83309</v>
      </c>
      <c r="P45" s="13"/>
      <c r="Q45" s="13"/>
      <c r="R45" s="13"/>
      <c r="S45" s="13"/>
    </row>
    <row r="46" spans="1:19" s="16" customFormat="1" ht="13.5" customHeight="1">
      <c r="A46" s="13" t="s">
        <v>99</v>
      </c>
      <c r="B46" s="14"/>
      <c r="C46" s="13">
        <f>SUM(E46:O46)</f>
        <v>35776</v>
      </c>
      <c r="D46" s="13"/>
      <c r="E46" s="13">
        <v>23321</v>
      </c>
      <c r="F46" s="13"/>
      <c r="G46" s="13">
        <v>10261</v>
      </c>
      <c r="H46" s="13"/>
      <c r="I46" s="13">
        <v>0</v>
      </c>
      <c r="J46" s="13"/>
      <c r="K46" s="13">
        <v>2194</v>
      </c>
      <c r="L46" s="13"/>
      <c r="M46" s="13">
        <v>0</v>
      </c>
      <c r="N46" s="13"/>
      <c r="O46" s="13">
        <v>0</v>
      </c>
      <c r="P46" s="13"/>
      <c r="Q46" s="13"/>
      <c r="R46" s="13"/>
      <c r="S46" s="13"/>
    </row>
    <row r="47" spans="1:19" s="16" customFormat="1" ht="13.5" customHeight="1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16" customFormat="1" ht="13.5" customHeight="1">
      <c r="A48" s="13" t="s">
        <v>10</v>
      </c>
      <c r="B48" s="14"/>
      <c r="C48" s="15">
        <f t="shared" si="0"/>
        <v>11285449</v>
      </c>
      <c r="D48" s="13"/>
      <c r="E48" s="15">
        <f>SUM(E14:E47)</f>
        <v>4269791</v>
      </c>
      <c r="F48" s="13"/>
      <c r="G48" s="15">
        <f>SUM(G14:G47)</f>
        <v>1669428</v>
      </c>
      <c r="H48" s="13"/>
      <c r="I48" s="15">
        <f>SUM(I14:I47)</f>
        <v>93591</v>
      </c>
      <c r="J48" s="13"/>
      <c r="K48" s="15">
        <f>SUM(K14:K47)</f>
        <v>2492604</v>
      </c>
      <c r="L48" s="13"/>
      <c r="M48" s="15">
        <f>SUM(M14:M47)</f>
        <v>296390</v>
      </c>
      <c r="N48" s="13"/>
      <c r="O48" s="15">
        <f>SUM(O14:O47)</f>
        <v>2463645</v>
      </c>
      <c r="P48" s="13"/>
      <c r="Q48" s="13"/>
      <c r="R48" s="13"/>
      <c r="S48" s="13"/>
    </row>
    <row r="49" spans="1:19" s="16" customFormat="1" ht="13.5" customHeight="1">
      <c r="A49" s="13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s="16" customFormat="1" ht="13.5" customHeight="1">
      <c r="A50" s="13" t="s">
        <v>18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6" customFormat="1" ht="13.5" customHeight="1">
      <c r="A51" s="13" t="s">
        <v>25</v>
      </c>
      <c r="B51" s="14"/>
      <c r="C51" s="13">
        <f aca="true" t="shared" si="1" ref="C51:C75">SUM(E51:O51)</f>
        <v>103159</v>
      </c>
      <c r="D51" s="13"/>
      <c r="E51" s="13">
        <v>95575</v>
      </c>
      <c r="F51" s="13"/>
      <c r="G51" s="13">
        <v>2820</v>
      </c>
      <c r="H51" s="13"/>
      <c r="I51" s="13">
        <v>78</v>
      </c>
      <c r="J51" s="13"/>
      <c r="K51" s="13">
        <v>4686</v>
      </c>
      <c r="L51" s="13"/>
      <c r="M51" s="13">
        <v>0</v>
      </c>
      <c r="N51" s="13"/>
      <c r="O51" s="13">
        <v>0</v>
      </c>
      <c r="P51" s="13"/>
      <c r="Q51" s="13"/>
      <c r="R51" s="13"/>
      <c r="S51" s="13"/>
    </row>
    <row r="52" spans="1:19" s="16" customFormat="1" ht="13.5" customHeight="1">
      <c r="A52" s="13" t="s">
        <v>110</v>
      </c>
      <c r="B52" s="14"/>
      <c r="C52" s="13">
        <f t="shared" si="1"/>
        <v>488154</v>
      </c>
      <c r="D52" s="13"/>
      <c r="E52" s="13">
        <v>254006</v>
      </c>
      <c r="F52" s="13"/>
      <c r="G52" s="13">
        <v>106071</v>
      </c>
      <c r="H52" s="13"/>
      <c r="I52" s="13">
        <v>3053</v>
      </c>
      <c r="J52" s="13"/>
      <c r="K52" s="13">
        <v>85609</v>
      </c>
      <c r="L52" s="13"/>
      <c r="M52" s="13">
        <v>4096</v>
      </c>
      <c r="N52" s="13"/>
      <c r="O52" s="13">
        <v>35319</v>
      </c>
      <c r="P52" s="13"/>
      <c r="Q52" s="13"/>
      <c r="R52" s="13"/>
      <c r="S52" s="13"/>
    </row>
    <row r="53" spans="1:19" s="16" customFormat="1" ht="13.5" customHeight="1">
      <c r="A53" s="13" t="s">
        <v>131</v>
      </c>
      <c r="B53" s="14"/>
      <c r="C53" s="13">
        <f t="shared" si="1"/>
        <v>1811611</v>
      </c>
      <c r="D53" s="13"/>
      <c r="E53" s="13">
        <v>430917</v>
      </c>
      <c r="F53" s="13"/>
      <c r="G53" s="13">
        <v>189383</v>
      </c>
      <c r="H53" s="13"/>
      <c r="I53" s="13">
        <v>0</v>
      </c>
      <c r="J53" s="13"/>
      <c r="K53" s="13">
        <v>626682</v>
      </c>
      <c r="L53" s="13"/>
      <c r="M53" s="13">
        <v>8230</v>
      </c>
      <c r="N53" s="13"/>
      <c r="O53" s="13">
        <v>556399</v>
      </c>
      <c r="P53" s="13"/>
      <c r="Q53" s="13"/>
      <c r="R53" s="13"/>
      <c r="S53" s="13"/>
    </row>
    <row r="54" spans="1:19" s="16" customFormat="1" ht="13.5" customHeight="1">
      <c r="A54" s="13" t="s">
        <v>114</v>
      </c>
      <c r="B54" s="14"/>
      <c r="C54" s="13">
        <f t="shared" si="1"/>
        <v>130174</v>
      </c>
      <c r="D54" s="13"/>
      <c r="E54" s="13">
        <v>60552</v>
      </c>
      <c r="F54" s="13"/>
      <c r="G54" s="13">
        <v>26400</v>
      </c>
      <c r="H54" s="13"/>
      <c r="I54" s="13">
        <v>1492</v>
      </c>
      <c r="J54" s="13"/>
      <c r="K54" s="13">
        <v>7172</v>
      </c>
      <c r="L54" s="13"/>
      <c r="M54" s="13">
        <v>947</v>
      </c>
      <c r="N54" s="13"/>
      <c r="O54" s="13">
        <v>33611</v>
      </c>
      <c r="P54" s="13"/>
      <c r="Q54" s="13"/>
      <c r="R54" s="13"/>
      <c r="S54" s="13"/>
    </row>
    <row r="55" spans="1:19" s="16" customFormat="1" ht="13.5" customHeight="1">
      <c r="A55" s="13" t="s">
        <v>28</v>
      </c>
      <c r="B55" s="14"/>
      <c r="C55" s="13">
        <f t="shared" si="1"/>
        <v>283</v>
      </c>
      <c r="D55" s="13"/>
      <c r="E55" s="13">
        <v>0</v>
      </c>
      <c r="F55" s="13"/>
      <c r="G55" s="13">
        <v>0</v>
      </c>
      <c r="H55" s="13"/>
      <c r="I55" s="13">
        <v>0</v>
      </c>
      <c r="J55" s="13"/>
      <c r="K55" s="13">
        <v>283</v>
      </c>
      <c r="L55" s="13"/>
      <c r="M55" s="13">
        <v>0</v>
      </c>
      <c r="N55" s="13"/>
      <c r="O55" s="13">
        <v>0</v>
      </c>
      <c r="P55" s="13"/>
      <c r="Q55" s="13"/>
      <c r="R55" s="13"/>
      <c r="S55" s="13"/>
    </row>
    <row r="56" spans="1:19" s="16" customFormat="1" ht="13.5" customHeight="1">
      <c r="A56" s="13" t="s">
        <v>66</v>
      </c>
      <c r="B56" s="14"/>
      <c r="C56" s="13">
        <f t="shared" si="1"/>
        <v>3581979</v>
      </c>
      <c r="D56" s="13"/>
      <c r="E56" s="13">
        <v>128526</v>
      </c>
      <c r="F56" s="13"/>
      <c r="G56" s="13">
        <v>56327</v>
      </c>
      <c r="H56" s="13"/>
      <c r="I56" s="13">
        <v>0</v>
      </c>
      <c r="J56" s="13"/>
      <c r="K56" s="13">
        <v>2352228</v>
      </c>
      <c r="L56" s="13"/>
      <c r="M56" s="13">
        <v>0</v>
      </c>
      <c r="N56" s="13"/>
      <c r="O56" s="13">
        <v>1044898</v>
      </c>
      <c r="P56" s="13"/>
      <c r="Q56" s="13"/>
      <c r="R56" s="13"/>
      <c r="S56" s="13"/>
    </row>
    <row r="57" spans="1:19" s="16" customFormat="1" ht="13.5" customHeight="1">
      <c r="A57" s="13" t="s">
        <v>129</v>
      </c>
      <c r="B57" s="14"/>
      <c r="C57" s="13">
        <f t="shared" si="1"/>
        <v>159685</v>
      </c>
      <c r="D57" s="13"/>
      <c r="E57" s="13">
        <v>0</v>
      </c>
      <c r="F57" s="13"/>
      <c r="G57" s="13">
        <v>0</v>
      </c>
      <c r="H57" s="13"/>
      <c r="I57" s="13">
        <v>0</v>
      </c>
      <c r="J57" s="13"/>
      <c r="K57" s="13">
        <v>126783</v>
      </c>
      <c r="L57" s="13"/>
      <c r="M57" s="13">
        <v>0</v>
      </c>
      <c r="N57" s="13"/>
      <c r="O57" s="13">
        <v>32902</v>
      </c>
      <c r="P57" s="13"/>
      <c r="Q57" s="13"/>
      <c r="R57" s="13"/>
      <c r="S57" s="13"/>
    </row>
    <row r="58" spans="1:19" s="16" customFormat="1" ht="13.5" customHeight="1">
      <c r="A58" s="13" t="s">
        <v>109</v>
      </c>
      <c r="B58" s="14"/>
      <c r="C58" s="13">
        <f t="shared" si="1"/>
        <v>165897</v>
      </c>
      <c r="D58" s="13"/>
      <c r="E58" s="13">
        <v>61378</v>
      </c>
      <c r="F58" s="13"/>
      <c r="G58" s="13">
        <v>27006</v>
      </c>
      <c r="H58" s="13"/>
      <c r="I58" s="13">
        <v>0</v>
      </c>
      <c r="J58" s="13"/>
      <c r="K58" s="13">
        <v>73116</v>
      </c>
      <c r="L58" s="13"/>
      <c r="M58" s="13">
        <v>4397</v>
      </c>
      <c r="N58" s="13"/>
      <c r="O58" s="13">
        <v>0</v>
      </c>
      <c r="P58" s="13"/>
      <c r="Q58" s="13"/>
      <c r="R58" s="13"/>
      <c r="S58" s="13"/>
    </row>
    <row r="59" spans="1:19" s="16" customFormat="1" ht="13.5" customHeight="1">
      <c r="A59" s="13" t="s">
        <v>32</v>
      </c>
      <c r="B59" s="14"/>
      <c r="C59" s="13">
        <f t="shared" si="1"/>
        <v>15939</v>
      </c>
      <c r="D59" s="13"/>
      <c r="E59" s="13">
        <v>11959</v>
      </c>
      <c r="F59" s="13"/>
      <c r="G59" s="13">
        <v>3980</v>
      </c>
      <c r="H59" s="13"/>
      <c r="I59" s="13">
        <v>0</v>
      </c>
      <c r="J59" s="13"/>
      <c r="K59" s="13">
        <v>0</v>
      </c>
      <c r="L59" s="13"/>
      <c r="M59" s="13">
        <v>0</v>
      </c>
      <c r="N59" s="13"/>
      <c r="O59" s="13">
        <v>0</v>
      </c>
      <c r="P59" s="13"/>
      <c r="Q59" s="13"/>
      <c r="R59" s="13"/>
      <c r="S59" s="13"/>
    </row>
    <row r="60" spans="1:19" s="16" customFormat="1" ht="13.5" customHeight="1">
      <c r="A60" s="13" t="s">
        <v>130</v>
      </c>
      <c r="B60" s="14"/>
      <c r="C60" s="13">
        <f t="shared" si="1"/>
        <v>20218</v>
      </c>
      <c r="D60" s="13"/>
      <c r="E60" s="13">
        <v>1650</v>
      </c>
      <c r="F60" s="13"/>
      <c r="G60" s="13">
        <v>726</v>
      </c>
      <c r="H60" s="13"/>
      <c r="I60" s="13">
        <v>0</v>
      </c>
      <c r="J60" s="13"/>
      <c r="K60" s="13">
        <v>11285</v>
      </c>
      <c r="L60" s="13"/>
      <c r="M60" s="13">
        <v>0</v>
      </c>
      <c r="N60" s="13"/>
      <c r="O60" s="13">
        <v>6557</v>
      </c>
      <c r="P60" s="13"/>
      <c r="Q60" s="13"/>
      <c r="R60" s="13"/>
      <c r="S60" s="13"/>
    </row>
    <row r="61" spans="1:19" s="16" customFormat="1" ht="13.5" customHeight="1">
      <c r="A61" s="13" t="s">
        <v>105</v>
      </c>
      <c r="B61" s="14"/>
      <c r="C61" s="13">
        <f t="shared" si="1"/>
        <v>5786972</v>
      </c>
      <c r="D61" s="13"/>
      <c r="E61" s="13">
        <v>918288</v>
      </c>
      <c r="F61" s="13"/>
      <c r="G61" s="13">
        <v>393261</v>
      </c>
      <c r="H61" s="13"/>
      <c r="I61" s="13">
        <v>20972</v>
      </c>
      <c r="J61" s="13"/>
      <c r="K61" s="13">
        <v>3646744</v>
      </c>
      <c r="L61" s="13"/>
      <c r="M61" s="13">
        <v>1879</v>
      </c>
      <c r="N61" s="13"/>
      <c r="O61" s="13">
        <v>805828</v>
      </c>
      <c r="P61" s="13"/>
      <c r="Q61" s="13"/>
      <c r="R61" s="13"/>
      <c r="S61" s="13"/>
    </row>
    <row r="62" spans="1:19" s="16" customFormat="1" ht="13.5" customHeight="1">
      <c r="A62" s="13" t="s">
        <v>108</v>
      </c>
      <c r="B62" s="14"/>
      <c r="C62" s="13">
        <f t="shared" si="1"/>
        <v>1016137</v>
      </c>
      <c r="D62" s="13"/>
      <c r="E62" s="13">
        <v>529689</v>
      </c>
      <c r="F62" s="13"/>
      <c r="G62" s="13">
        <v>200925</v>
      </c>
      <c r="H62" s="13"/>
      <c r="I62" s="13">
        <v>21188</v>
      </c>
      <c r="J62" s="13"/>
      <c r="K62" s="13">
        <v>64508</v>
      </c>
      <c r="L62" s="13"/>
      <c r="M62" s="13">
        <v>8381</v>
      </c>
      <c r="N62" s="13"/>
      <c r="O62" s="13">
        <v>191446</v>
      </c>
      <c r="P62" s="13"/>
      <c r="Q62" s="13"/>
      <c r="R62" s="13"/>
      <c r="S62" s="13"/>
    </row>
    <row r="63" spans="1:19" s="16" customFormat="1" ht="13.5" customHeight="1">
      <c r="A63" s="13" t="s">
        <v>103</v>
      </c>
      <c r="B63" s="14"/>
      <c r="C63" s="13">
        <f t="shared" si="1"/>
        <v>888139</v>
      </c>
      <c r="D63" s="13"/>
      <c r="E63" s="13">
        <v>446557</v>
      </c>
      <c r="F63" s="13"/>
      <c r="G63" s="13">
        <v>149924</v>
      </c>
      <c r="H63" s="13"/>
      <c r="I63" s="13">
        <v>2246</v>
      </c>
      <c r="J63" s="13"/>
      <c r="K63" s="13">
        <v>112900</v>
      </c>
      <c r="L63" s="13"/>
      <c r="M63" s="13">
        <v>2592</v>
      </c>
      <c r="N63" s="13"/>
      <c r="O63" s="13">
        <v>173920</v>
      </c>
      <c r="P63" s="13"/>
      <c r="Q63" s="13"/>
      <c r="R63" s="13"/>
      <c r="S63" s="13"/>
    </row>
    <row r="64" spans="1:19" s="16" customFormat="1" ht="13.5" customHeight="1">
      <c r="A64" s="13" t="s">
        <v>107</v>
      </c>
      <c r="B64" s="14"/>
      <c r="C64" s="13">
        <f t="shared" si="1"/>
        <v>586005</v>
      </c>
      <c r="D64" s="13"/>
      <c r="E64" s="13">
        <v>222909</v>
      </c>
      <c r="F64" s="13"/>
      <c r="G64" s="13">
        <v>91867</v>
      </c>
      <c r="H64" s="13"/>
      <c r="I64" s="13">
        <v>3162</v>
      </c>
      <c r="J64" s="13"/>
      <c r="K64" s="13">
        <v>110811</v>
      </c>
      <c r="L64" s="13"/>
      <c r="M64" s="13">
        <v>1500</v>
      </c>
      <c r="N64" s="13"/>
      <c r="O64" s="13">
        <v>155756</v>
      </c>
      <c r="P64" s="13"/>
      <c r="Q64" s="13"/>
      <c r="R64" s="13"/>
      <c r="S64" s="13"/>
    </row>
    <row r="65" spans="1:19" s="16" customFormat="1" ht="13.5" customHeight="1">
      <c r="A65" s="13" t="s">
        <v>106</v>
      </c>
      <c r="B65" s="14"/>
      <c r="C65" s="13">
        <f t="shared" si="1"/>
        <v>24297</v>
      </c>
      <c r="D65" s="13"/>
      <c r="E65" s="13">
        <v>24297</v>
      </c>
      <c r="F65" s="13"/>
      <c r="G65" s="13">
        <v>0</v>
      </c>
      <c r="H65" s="13"/>
      <c r="I65" s="13">
        <v>0</v>
      </c>
      <c r="J65" s="13"/>
      <c r="K65" s="13">
        <v>0</v>
      </c>
      <c r="L65" s="13"/>
      <c r="M65" s="13">
        <v>0</v>
      </c>
      <c r="N65" s="13"/>
      <c r="O65" s="13">
        <v>0</v>
      </c>
      <c r="P65" s="13"/>
      <c r="Q65" s="13"/>
      <c r="R65" s="13"/>
      <c r="S65" s="13"/>
    </row>
    <row r="66" spans="1:19" s="16" customFormat="1" ht="13.5" customHeight="1">
      <c r="A66" s="13" t="s">
        <v>135</v>
      </c>
      <c r="B66" s="14"/>
      <c r="C66" s="13">
        <f t="shared" si="1"/>
        <v>235320</v>
      </c>
      <c r="D66" s="13"/>
      <c r="E66" s="13">
        <v>110417</v>
      </c>
      <c r="F66" s="13"/>
      <c r="G66" s="13">
        <v>48583</v>
      </c>
      <c r="H66" s="13"/>
      <c r="I66" s="13">
        <v>0</v>
      </c>
      <c r="J66" s="13"/>
      <c r="K66" s="13">
        <v>0</v>
      </c>
      <c r="L66" s="13"/>
      <c r="M66" s="13">
        <v>0</v>
      </c>
      <c r="N66" s="13"/>
      <c r="O66" s="13">
        <v>76320</v>
      </c>
      <c r="P66" s="13"/>
      <c r="Q66" s="13"/>
      <c r="R66" s="13"/>
      <c r="S66" s="13"/>
    </row>
    <row r="67" spans="1:19" s="16" customFormat="1" ht="13.5" customHeight="1">
      <c r="A67" s="13" t="s">
        <v>104</v>
      </c>
      <c r="B67" s="14"/>
      <c r="C67" s="13">
        <f t="shared" si="1"/>
        <v>633974</v>
      </c>
      <c r="D67" s="13"/>
      <c r="E67" s="13">
        <v>274563</v>
      </c>
      <c r="F67" s="13"/>
      <c r="G67" s="13">
        <v>115142</v>
      </c>
      <c r="H67" s="13"/>
      <c r="I67" s="13">
        <v>9023</v>
      </c>
      <c r="J67" s="13"/>
      <c r="K67" s="13">
        <v>100644</v>
      </c>
      <c r="L67" s="13"/>
      <c r="M67" s="13">
        <v>1244</v>
      </c>
      <c r="N67" s="13"/>
      <c r="O67" s="13">
        <v>133358</v>
      </c>
      <c r="P67" s="13"/>
      <c r="Q67" s="13"/>
      <c r="R67" s="13"/>
      <c r="S67" s="13"/>
    </row>
    <row r="68" spans="1:19" s="16" customFormat="1" ht="13.5" customHeight="1">
      <c r="A68" s="13" t="s">
        <v>69</v>
      </c>
      <c r="B68" s="14"/>
      <c r="C68" s="13">
        <f t="shared" si="1"/>
        <v>144654</v>
      </c>
      <c r="D68" s="13"/>
      <c r="E68" s="13">
        <v>60566</v>
      </c>
      <c r="F68" s="13"/>
      <c r="G68" s="13">
        <v>26469</v>
      </c>
      <c r="H68" s="13"/>
      <c r="I68" s="13">
        <v>6780</v>
      </c>
      <c r="J68" s="13"/>
      <c r="K68" s="13">
        <v>12510</v>
      </c>
      <c r="L68" s="13"/>
      <c r="M68" s="13">
        <v>0</v>
      </c>
      <c r="N68" s="13"/>
      <c r="O68" s="13">
        <v>38329</v>
      </c>
      <c r="P68" s="13"/>
      <c r="Q68" s="13"/>
      <c r="R68" s="13"/>
      <c r="S68" s="13"/>
    </row>
    <row r="69" spans="1:19" s="16" customFormat="1" ht="13.5" customHeight="1">
      <c r="A69" s="13" t="s">
        <v>132</v>
      </c>
      <c r="B69" s="14"/>
      <c r="C69" s="13">
        <f t="shared" si="1"/>
        <v>21959</v>
      </c>
      <c r="D69" s="13"/>
      <c r="E69" s="13">
        <v>0</v>
      </c>
      <c r="F69" s="13"/>
      <c r="G69" s="13">
        <v>0</v>
      </c>
      <c r="H69" s="13"/>
      <c r="I69" s="13">
        <v>0</v>
      </c>
      <c r="J69" s="13"/>
      <c r="K69" s="13">
        <v>14878</v>
      </c>
      <c r="L69" s="13"/>
      <c r="M69" s="13">
        <v>0</v>
      </c>
      <c r="N69" s="13"/>
      <c r="O69" s="13">
        <v>7081</v>
      </c>
      <c r="P69" s="13"/>
      <c r="Q69" s="13"/>
      <c r="R69" s="13"/>
      <c r="S69" s="13"/>
    </row>
    <row r="70" spans="1:19" s="16" customFormat="1" ht="13.5" customHeight="1">
      <c r="A70" s="13" t="s">
        <v>111</v>
      </c>
      <c r="B70" s="14"/>
      <c r="C70" s="13">
        <f t="shared" si="1"/>
        <v>882853</v>
      </c>
      <c r="D70" s="13"/>
      <c r="E70" s="13">
        <v>155130</v>
      </c>
      <c r="F70" s="13"/>
      <c r="G70" s="13">
        <v>67905</v>
      </c>
      <c r="H70" s="13"/>
      <c r="I70" s="13">
        <v>1040</v>
      </c>
      <c r="J70" s="13"/>
      <c r="K70" s="13">
        <v>457469</v>
      </c>
      <c r="L70" s="13"/>
      <c r="M70" s="13">
        <v>0</v>
      </c>
      <c r="N70" s="13"/>
      <c r="O70" s="13">
        <v>201309</v>
      </c>
      <c r="P70" s="13"/>
      <c r="Q70" s="13"/>
      <c r="R70" s="13"/>
      <c r="S70" s="13"/>
    </row>
    <row r="71" spans="1:19" s="16" customFormat="1" ht="13.5" customHeight="1">
      <c r="A71" s="13" t="s">
        <v>112</v>
      </c>
      <c r="B71" s="14"/>
      <c r="C71" s="13">
        <f t="shared" si="1"/>
        <v>204330</v>
      </c>
      <c r="D71" s="13"/>
      <c r="E71" s="13">
        <v>44614</v>
      </c>
      <c r="F71" s="13"/>
      <c r="G71" s="13">
        <v>19630</v>
      </c>
      <c r="H71" s="13"/>
      <c r="I71" s="13">
        <v>8687</v>
      </c>
      <c r="J71" s="13"/>
      <c r="K71" s="13">
        <v>84139</v>
      </c>
      <c r="L71" s="13"/>
      <c r="M71" s="13">
        <v>0</v>
      </c>
      <c r="N71" s="13"/>
      <c r="O71" s="13">
        <v>47260</v>
      </c>
      <c r="P71" s="13"/>
      <c r="Q71" s="13"/>
      <c r="R71" s="13"/>
      <c r="S71" s="13"/>
    </row>
    <row r="72" spans="1:19" s="16" customFormat="1" ht="13.5" customHeight="1">
      <c r="A72" s="13" t="s">
        <v>113</v>
      </c>
      <c r="B72" s="14"/>
      <c r="C72" s="13">
        <f t="shared" si="1"/>
        <v>404157</v>
      </c>
      <c r="D72" s="13"/>
      <c r="E72" s="13">
        <v>264541</v>
      </c>
      <c r="F72" s="13"/>
      <c r="G72" s="13">
        <v>111134</v>
      </c>
      <c r="H72" s="13"/>
      <c r="I72" s="13">
        <v>3849</v>
      </c>
      <c r="J72" s="13"/>
      <c r="K72" s="13">
        <v>3454</v>
      </c>
      <c r="L72" s="13"/>
      <c r="M72" s="13">
        <v>0</v>
      </c>
      <c r="N72" s="13"/>
      <c r="O72" s="13">
        <v>21179</v>
      </c>
      <c r="P72" s="13"/>
      <c r="Q72" s="13"/>
      <c r="R72" s="13"/>
      <c r="S72" s="13"/>
    </row>
    <row r="73" spans="1:19" s="16" customFormat="1" ht="13.5" customHeight="1">
      <c r="A73" s="13" t="s">
        <v>62</v>
      </c>
      <c r="B73" s="14"/>
      <c r="C73" s="13">
        <f t="shared" si="1"/>
        <v>783913</v>
      </c>
      <c r="D73" s="13"/>
      <c r="E73" s="13">
        <v>321981</v>
      </c>
      <c r="F73" s="13"/>
      <c r="G73" s="13">
        <v>110525</v>
      </c>
      <c r="H73" s="13"/>
      <c r="I73" s="13">
        <v>10438</v>
      </c>
      <c r="J73" s="13"/>
      <c r="K73" s="13">
        <v>162228</v>
      </c>
      <c r="L73" s="13"/>
      <c r="M73" s="13">
        <v>1853</v>
      </c>
      <c r="N73" s="13"/>
      <c r="O73" s="13">
        <v>176888</v>
      </c>
      <c r="P73" s="13"/>
      <c r="Q73" s="13"/>
      <c r="R73" s="13"/>
      <c r="S73" s="13"/>
    </row>
    <row r="74" spans="1:19" s="16" customFormat="1" ht="13.5" customHeight="1">
      <c r="A74" s="13" t="s">
        <v>134</v>
      </c>
      <c r="B74" s="14"/>
      <c r="C74" s="13">
        <f t="shared" si="1"/>
        <v>6502</v>
      </c>
      <c r="D74" s="13"/>
      <c r="E74" s="13">
        <v>0</v>
      </c>
      <c r="F74" s="13"/>
      <c r="G74" s="13">
        <v>0</v>
      </c>
      <c r="H74" s="13"/>
      <c r="I74" s="13">
        <v>0</v>
      </c>
      <c r="J74" s="13"/>
      <c r="K74" s="13">
        <v>4393</v>
      </c>
      <c r="L74" s="13"/>
      <c r="M74" s="13">
        <v>0</v>
      </c>
      <c r="N74" s="13"/>
      <c r="O74" s="13">
        <v>2109</v>
      </c>
      <c r="P74" s="13"/>
      <c r="Q74" s="13"/>
      <c r="R74" s="13"/>
      <c r="S74" s="13"/>
    </row>
    <row r="75" spans="1:19" s="16" customFormat="1" ht="13.5" customHeight="1">
      <c r="A75" s="13" t="s">
        <v>133</v>
      </c>
      <c r="B75" s="14"/>
      <c r="C75" s="13">
        <f t="shared" si="1"/>
        <v>259472</v>
      </c>
      <c r="D75" s="13"/>
      <c r="E75" s="13">
        <v>67298</v>
      </c>
      <c r="F75" s="13"/>
      <c r="G75" s="13">
        <v>29611</v>
      </c>
      <c r="H75" s="13"/>
      <c r="I75" s="13">
        <v>0</v>
      </c>
      <c r="J75" s="13"/>
      <c r="K75" s="13">
        <v>78597</v>
      </c>
      <c r="L75" s="13"/>
      <c r="M75" s="13">
        <v>0</v>
      </c>
      <c r="N75" s="13"/>
      <c r="O75" s="13">
        <v>83966</v>
      </c>
      <c r="P75" s="13"/>
      <c r="Q75" s="13"/>
      <c r="R75" s="13"/>
      <c r="S75" s="13"/>
    </row>
    <row r="76" spans="1:19" s="16" customFormat="1" ht="13.5" customHeight="1">
      <c r="A76" s="13"/>
      <c r="B76" s="14"/>
      <c r="C76" s="17"/>
      <c r="D76" s="13"/>
      <c r="E76" s="17"/>
      <c r="F76" s="13"/>
      <c r="G76" s="17"/>
      <c r="H76" s="13"/>
      <c r="I76" s="17"/>
      <c r="J76" s="13"/>
      <c r="K76" s="17"/>
      <c r="L76" s="13"/>
      <c r="M76" s="17"/>
      <c r="N76" s="13"/>
      <c r="O76" s="17"/>
      <c r="P76" s="13"/>
      <c r="Q76" s="13"/>
      <c r="R76" s="13"/>
      <c r="S76" s="13"/>
    </row>
    <row r="77" spans="1:19" s="16" customFormat="1" ht="13.5" customHeight="1">
      <c r="A77" s="13" t="s">
        <v>17</v>
      </c>
      <c r="B77" s="14"/>
      <c r="C77" s="15">
        <f>SUM(E77:O77)</f>
        <v>18355783</v>
      </c>
      <c r="D77" s="13"/>
      <c r="E77" s="15">
        <f>SUM(E51:E75)</f>
        <v>4485413</v>
      </c>
      <c r="F77" s="13"/>
      <c r="G77" s="15">
        <f>SUM(G51:G75)</f>
        <v>1777689</v>
      </c>
      <c r="H77" s="13"/>
      <c r="I77" s="15">
        <f>SUM(I51:I75)</f>
        <v>92008</v>
      </c>
      <c r="J77" s="13"/>
      <c r="K77" s="15">
        <f>SUM(K51:K75)</f>
        <v>8141119</v>
      </c>
      <c r="L77" s="13"/>
      <c r="M77" s="15">
        <f>SUM(M51:M75)</f>
        <v>35119</v>
      </c>
      <c r="N77" s="13"/>
      <c r="O77" s="15">
        <f>SUM(O51:O75)</f>
        <v>3824435</v>
      </c>
      <c r="P77" s="13"/>
      <c r="Q77" s="13"/>
      <c r="R77" s="13"/>
      <c r="S77" s="13"/>
    </row>
    <row r="78" spans="1:19" s="16" customFormat="1" ht="13.5" customHeight="1">
      <c r="A78" s="13"/>
      <c r="B78" s="14"/>
      <c r="C78" s="17"/>
      <c r="D78" s="13"/>
      <c r="E78" s="17"/>
      <c r="F78" s="13"/>
      <c r="G78" s="17"/>
      <c r="H78" s="13"/>
      <c r="I78" s="17"/>
      <c r="J78" s="13"/>
      <c r="K78" s="17"/>
      <c r="L78" s="13"/>
      <c r="M78" s="17"/>
      <c r="N78" s="13"/>
      <c r="O78" s="17"/>
      <c r="P78" s="13"/>
      <c r="Q78" s="13"/>
      <c r="R78" s="13"/>
      <c r="S78" s="13"/>
    </row>
    <row r="79" spans="1:19" s="16" customFormat="1" ht="13.5" customHeight="1">
      <c r="A79" s="13" t="s">
        <v>43</v>
      </c>
      <c r="B79" s="14"/>
      <c r="C79" s="17"/>
      <c r="D79" s="13"/>
      <c r="E79" s="17"/>
      <c r="F79" s="13"/>
      <c r="G79" s="17"/>
      <c r="H79" s="13"/>
      <c r="I79" s="17"/>
      <c r="J79" s="13"/>
      <c r="K79" s="17"/>
      <c r="L79" s="13"/>
      <c r="M79" s="17"/>
      <c r="N79" s="13"/>
      <c r="O79" s="17"/>
      <c r="P79" s="13"/>
      <c r="Q79" s="13"/>
      <c r="R79" s="13"/>
      <c r="S79" s="13"/>
    </row>
    <row r="80" spans="1:19" s="16" customFormat="1" ht="13.5" customHeight="1">
      <c r="A80" s="13" t="s">
        <v>52</v>
      </c>
      <c r="B80" s="14"/>
      <c r="C80" s="17">
        <f aca="true" t="shared" si="2" ref="C80:C91">SUM(E80:O80)</f>
        <v>287</v>
      </c>
      <c r="D80" s="13"/>
      <c r="E80" s="13">
        <v>0</v>
      </c>
      <c r="F80" s="13"/>
      <c r="G80" s="13">
        <v>0</v>
      </c>
      <c r="H80" s="13"/>
      <c r="I80" s="13">
        <v>0</v>
      </c>
      <c r="J80" s="13"/>
      <c r="K80" s="13">
        <v>287</v>
      </c>
      <c r="L80" s="13"/>
      <c r="M80" s="13">
        <v>0</v>
      </c>
      <c r="N80" s="13"/>
      <c r="O80" s="13">
        <v>0</v>
      </c>
      <c r="P80" s="13"/>
      <c r="Q80" s="13"/>
      <c r="R80" s="13"/>
      <c r="S80" s="13"/>
    </row>
    <row r="81" spans="1:19" s="16" customFormat="1" ht="13.5" customHeight="1">
      <c r="A81" s="13" t="s">
        <v>26</v>
      </c>
      <c r="B81" s="14"/>
      <c r="C81" s="17">
        <f t="shared" si="2"/>
        <v>263157</v>
      </c>
      <c r="D81" s="13"/>
      <c r="E81" s="13">
        <v>173300</v>
      </c>
      <c r="F81" s="13"/>
      <c r="G81" s="13">
        <v>76252</v>
      </c>
      <c r="H81" s="13"/>
      <c r="I81" s="13">
        <v>5340</v>
      </c>
      <c r="J81" s="13"/>
      <c r="K81" s="13">
        <v>7802</v>
      </c>
      <c r="L81" s="13"/>
      <c r="M81" s="13">
        <v>463</v>
      </c>
      <c r="N81" s="13"/>
      <c r="O81" s="13">
        <v>0</v>
      </c>
      <c r="P81" s="13"/>
      <c r="Q81" s="13"/>
      <c r="R81" s="13"/>
      <c r="S81" s="13"/>
    </row>
    <row r="82" spans="1:19" s="16" customFormat="1" ht="13.5" customHeight="1">
      <c r="A82" s="13" t="s">
        <v>116</v>
      </c>
      <c r="B82" s="14"/>
      <c r="C82" s="17">
        <f t="shared" si="2"/>
        <v>1676398</v>
      </c>
      <c r="D82" s="13"/>
      <c r="E82" s="13">
        <v>551813</v>
      </c>
      <c r="F82" s="13"/>
      <c r="G82" s="13">
        <v>242222</v>
      </c>
      <c r="H82" s="13"/>
      <c r="I82" s="13">
        <v>26781</v>
      </c>
      <c r="J82" s="13"/>
      <c r="K82" s="13">
        <v>341794</v>
      </c>
      <c r="L82" s="13"/>
      <c r="M82" s="13">
        <v>4562</v>
      </c>
      <c r="N82" s="13"/>
      <c r="O82" s="13">
        <v>509226</v>
      </c>
      <c r="P82" s="13"/>
      <c r="Q82" s="13"/>
      <c r="R82" s="13"/>
      <c r="S82" s="13"/>
    </row>
    <row r="83" spans="1:19" s="16" customFormat="1" ht="13.5" customHeight="1">
      <c r="A83" s="13" t="s">
        <v>27</v>
      </c>
      <c r="B83" s="14"/>
      <c r="C83" s="17">
        <f t="shared" si="2"/>
        <v>558287</v>
      </c>
      <c r="D83" s="13"/>
      <c r="E83" s="13">
        <v>279074</v>
      </c>
      <c r="F83" s="13"/>
      <c r="G83" s="13">
        <v>122793</v>
      </c>
      <c r="H83" s="13"/>
      <c r="I83" s="13">
        <v>0</v>
      </c>
      <c r="J83" s="13"/>
      <c r="K83" s="13">
        <v>4732</v>
      </c>
      <c r="L83" s="13"/>
      <c r="M83" s="13">
        <v>0</v>
      </c>
      <c r="N83" s="13"/>
      <c r="O83" s="13">
        <v>151688</v>
      </c>
      <c r="P83" s="13"/>
      <c r="Q83" s="13"/>
      <c r="R83" s="13"/>
      <c r="S83" s="13"/>
    </row>
    <row r="84" spans="1:19" s="16" customFormat="1" ht="13.5" customHeight="1">
      <c r="A84" s="13" t="s">
        <v>118</v>
      </c>
      <c r="B84" s="14"/>
      <c r="C84" s="17">
        <f t="shared" si="2"/>
        <v>971045</v>
      </c>
      <c r="D84" s="13"/>
      <c r="E84" s="13">
        <v>140253</v>
      </c>
      <c r="F84" s="13"/>
      <c r="G84" s="13">
        <v>61712</v>
      </c>
      <c r="H84" s="13"/>
      <c r="I84" s="13">
        <v>7067</v>
      </c>
      <c r="J84" s="13"/>
      <c r="K84" s="13">
        <v>716109</v>
      </c>
      <c r="L84" s="13"/>
      <c r="M84" s="13">
        <v>2789</v>
      </c>
      <c r="N84" s="13"/>
      <c r="O84" s="13">
        <v>43115</v>
      </c>
      <c r="P84" s="13"/>
      <c r="Q84" s="13"/>
      <c r="R84" s="13"/>
      <c r="S84" s="13"/>
    </row>
    <row r="85" spans="1:19" s="16" customFormat="1" ht="13.5" customHeight="1">
      <c r="A85" s="13" t="s">
        <v>119</v>
      </c>
      <c r="B85" s="14"/>
      <c r="C85" s="17">
        <f t="shared" si="2"/>
        <v>-27094</v>
      </c>
      <c r="D85" s="13"/>
      <c r="E85" s="13">
        <v>-13076</v>
      </c>
      <c r="F85" s="13"/>
      <c r="G85" s="13">
        <v>-5231</v>
      </c>
      <c r="H85" s="13"/>
      <c r="I85" s="13">
        <v>0</v>
      </c>
      <c r="J85" s="13"/>
      <c r="K85" s="13">
        <v>0</v>
      </c>
      <c r="L85" s="13"/>
      <c r="M85" s="13">
        <v>0</v>
      </c>
      <c r="N85" s="13"/>
      <c r="O85" s="13">
        <v>-8787</v>
      </c>
      <c r="P85" s="13"/>
      <c r="Q85" s="13"/>
      <c r="R85" s="13"/>
      <c r="S85" s="13"/>
    </row>
    <row r="86" spans="1:19" s="16" customFormat="1" ht="13.5" customHeight="1">
      <c r="A86" s="13" t="s">
        <v>117</v>
      </c>
      <c r="B86" s="14"/>
      <c r="C86" s="17">
        <f t="shared" si="2"/>
        <v>177666</v>
      </c>
      <c r="D86" s="13"/>
      <c r="E86" s="13">
        <v>86573</v>
      </c>
      <c r="F86" s="13"/>
      <c r="G86" s="13">
        <v>38100</v>
      </c>
      <c r="H86" s="13"/>
      <c r="I86" s="13">
        <v>2576</v>
      </c>
      <c r="J86" s="13"/>
      <c r="K86" s="13">
        <v>15407</v>
      </c>
      <c r="L86" s="13"/>
      <c r="M86" s="13">
        <v>67</v>
      </c>
      <c r="N86" s="13"/>
      <c r="O86" s="13">
        <v>34943</v>
      </c>
      <c r="P86" s="13"/>
      <c r="Q86" s="13"/>
      <c r="R86" s="13"/>
      <c r="S86" s="13"/>
    </row>
    <row r="87" spans="1:19" s="16" customFormat="1" ht="13.5" customHeight="1">
      <c r="A87" s="13" t="s">
        <v>29</v>
      </c>
      <c r="B87" s="14"/>
      <c r="C87" s="17">
        <f t="shared" si="2"/>
        <v>131170</v>
      </c>
      <c r="D87" s="13"/>
      <c r="E87" s="13">
        <v>57747</v>
      </c>
      <c r="F87" s="13"/>
      <c r="G87" s="13">
        <v>19806</v>
      </c>
      <c r="H87" s="13"/>
      <c r="I87" s="13">
        <v>9159</v>
      </c>
      <c r="J87" s="13"/>
      <c r="K87" s="13">
        <v>1916</v>
      </c>
      <c r="L87" s="13"/>
      <c r="M87" s="13">
        <v>0</v>
      </c>
      <c r="N87" s="13"/>
      <c r="O87" s="13">
        <v>42542</v>
      </c>
      <c r="P87" s="13"/>
      <c r="Q87" s="13"/>
      <c r="R87" s="13"/>
      <c r="S87" s="13"/>
    </row>
    <row r="88" spans="1:19" s="16" customFormat="1" ht="13.5" customHeight="1">
      <c r="A88" s="13" t="s">
        <v>120</v>
      </c>
      <c r="B88" s="14"/>
      <c r="C88" s="17">
        <f t="shared" si="2"/>
        <v>373385</v>
      </c>
      <c r="D88" s="13"/>
      <c r="E88" s="13">
        <v>200873</v>
      </c>
      <c r="F88" s="13"/>
      <c r="G88" s="13">
        <v>86615</v>
      </c>
      <c r="H88" s="13"/>
      <c r="I88" s="13">
        <v>-916</v>
      </c>
      <c r="J88" s="13"/>
      <c r="K88" s="13">
        <v>55334</v>
      </c>
      <c r="L88" s="13"/>
      <c r="M88" s="13">
        <v>2612</v>
      </c>
      <c r="N88" s="13"/>
      <c r="O88" s="13">
        <v>28867</v>
      </c>
      <c r="P88" s="13"/>
      <c r="Q88" s="13"/>
      <c r="R88" s="13"/>
      <c r="S88" s="13"/>
    </row>
    <row r="89" spans="1:19" s="16" customFormat="1" ht="13.5" customHeight="1">
      <c r="A89" s="13" t="s">
        <v>64</v>
      </c>
      <c r="B89" s="14"/>
      <c r="C89" s="17">
        <f t="shared" si="2"/>
        <v>402176</v>
      </c>
      <c r="D89" s="13"/>
      <c r="E89" s="13">
        <v>128842</v>
      </c>
      <c r="F89" s="13"/>
      <c r="G89" s="13">
        <v>55252</v>
      </c>
      <c r="H89" s="13"/>
      <c r="I89" s="13">
        <v>5096</v>
      </c>
      <c r="J89" s="13"/>
      <c r="K89" s="13">
        <v>99761</v>
      </c>
      <c r="L89" s="13"/>
      <c r="M89" s="13">
        <v>2144</v>
      </c>
      <c r="N89" s="13"/>
      <c r="O89" s="13">
        <v>111081</v>
      </c>
      <c r="P89" s="13"/>
      <c r="Q89" s="13"/>
      <c r="R89" s="13"/>
      <c r="S89" s="13"/>
    </row>
    <row r="90" spans="1:19" s="16" customFormat="1" ht="13.5" customHeight="1">
      <c r="A90" s="13" t="s">
        <v>55</v>
      </c>
      <c r="B90" s="14"/>
      <c r="C90" s="17">
        <f t="shared" si="2"/>
        <v>2421430</v>
      </c>
      <c r="D90" s="13"/>
      <c r="E90" s="13">
        <v>976315</v>
      </c>
      <c r="F90" s="13"/>
      <c r="G90" s="13">
        <v>408362</v>
      </c>
      <c r="H90" s="13"/>
      <c r="I90" s="13">
        <v>12750</v>
      </c>
      <c r="J90" s="13"/>
      <c r="K90" s="13">
        <v>443882</v>
      </c>
      <c r="L90" s="13"/>
      <c r="M90" s="13">
        <v>16661</v>
      </c>
      <c r="N90" s="13"/>
      <c r="O90" s="13">
        <v>563460</v>
      </c>
      <c r="P90" s="13"/>
      <c r="Q90" s="13"/>
      <c r="R90" s="13"/>
      <c r="S90" s="13"/>
    </row>
    <row r="91" spans="1:19" s="16" customFormat="1" ht="13.5" customHeight="1">
      <c r="A91" s="13" t="s">
        <v>115</v>
      </c>
      <c r="B91" s="14"/>
      <c r="C91" s="18">
        <f t="shared" si="2"/>
        <v>120</v>
      </c>
      <c r="D91" s="13"/>
      <c r="E91" s="18">
        <v>0</v>
      </c>
      <c r="F91" s="13"/>
      <c r="G91" s="18">
        <v>0</v>
      </c>
      <c r="H91" s="13"/>
      <c r="I91" s="18">
        <v>0</v>
      </c>
      <c r="J91" s="13"/>
      <c r="K91" s="18">
        <v>120</v>
      </c>
      <c r="L91" s="13"/>
      <c r="M91" s="18">
        <v>0</v>
      </c>
      <c r="N91" s="13"/>
      <c r="O91" s="18">
        <v>0</v>
      </c>
      <c r="P91" s="13"/>
      <c r="Q91" s="13"/>
      <c r="R91" s="13"/>
      <c r="S91" s="13"/>
    </row>
    <row r="92" spans="1:19" s="16" customFormat="1" ht="13.5" customHeight="1">
      <c r="A92" s="13"/>
      <c r="B92" s="14"/>
      <c r="C92" s="17"/>
      <c r="D92" s="13"/>
      <c r="E92" s="17"/>
      <c r="F92" s="13"/>
      <c r="G92" s="17"/>
      <c r="H92" s="13"/>
      <c r="I92" s="17"/>
      <c r="J92" s="13"/>
      <c r="K92" s="17"/>
      <c r="L92" s="13"/>
      <c r="M92" s="17"/>
      <c r="N92" s="13"/>
      <c r="O92" s="17"/>
      <c r="P92" s="13"/>
      <c r="Q92" s="13"/>
      <c r="R92" s="13"/>
      <c r="S92" s="13"/>
    </row>
    <row r="93" spans="1:19" s="16" customFormat="1" ht="13.5" customHeight="1">
      <c r="A93" s="13" t="s">
        <v>45</v>
      </c>
      <c r="B93" s="14"/>
      <c r="C93" s="18">
        <f>SUM(E93:O93)</f>
        <v>6948027</v>
      </c>
      <c r="D93" s="13"/>
      <c r="E93" s="18">
        <f>SUM(E80:E91)</f>
        <v>2581714</v>
      </c>
      <c r="F93" s="13"/>
      <c r="G93" s="18">
        <f>SUM(G80:G91)</f>
        <v>1105883</v>
      </c>
      <c r="H93" s="13"/>
      <c r="I93" s="18">
        <f>SUM(I80:I91)</f>
        <v>67853</v>
      </c>
      <c r="J93" s="13"/>
      <c r="K93" s="18">
        <f>SUM(K80:K91)</f>
        <v>1687144</v>
      </c>
      <c r="L93" s="13"/>
      <c r="M93" s="18">
        <f>SUM(M80:M91)</f>
        <v>29298</v>
      </c>
      <c r="N93" s="13"/>
      <c r="O93" s="18">
        <f>SUM(O80:O91)</f>
        <v>1476135</v>
      </c>
      <c r="P93" s="13"/>
      <c r="Q93" s="13"/>
      <c r="R93" s="13"/>
      <c r="S93" s="13"/>
    </row>
    <row r="94" spans="1:19" s="16" customFormat="1" ht="13.5" customHeight="1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s="16" customFormat="1" ht="13.5" customHeight="1">
      <c r="A95" s="13" t="s">
        <v>11</v>
      </c>
      <c r="B95" s="14" t="s">
        <v>3</v>
      </c>
      <c r="C95" s="15">
        <f>SUM(E95:O95)</f>
        <v>36589259</v>
      </c>
      <c r="D95" s="13"/>
      <c r="E95" s="15">
        <f>SUM(E48+E77+E93)</f>
        <v>11336918</v>
      </c>
      <c r="F95" s="13"/>
      <c r="G95" s="15">
        <f>SUM(G48+G77+G93)</f>
        <v>4553000</v>
      </c>
      <c r="H95" s="13"/>
      <c r="I95" s="15">
        <f>SUM(I48+I77+I93)</f>
        <v>253452</v>
      </c>
      <c r="J95" s="13"/>
      <c r="K95" s="15">
        <f>SUM(K48+K77+K93)</f>
        <v>12320867</v>
      </c>
      <c r="L95" s="13"/>
      <c r="M95" s="15">
        <f>SUM(M48+M77+M93)</f>
        <v>360807</v>
      </c>
      <c r="N95" s="13"/>
      <c r="O95" s="15">
        <f>SUM(O48+O77+O93)</f>
        <v>7764215</v>
      </c>
      <c r="P95" s="13"/>
      <c r="Q95" s="13"/>
      <c r="R95" s="13"/>
      <c r="S95" s="13"/>
    </row>
    <row r="96" spans="1:19" s="16" customFormat="1" ht="13.5" customHeight="1">
      <c r="A96" s="13"/>
      <c r="B96" s="14"/>
      <c r="C96" s="1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3"/>
      <c r="Q96" s="13"/>
      <c r="R96" s="13"/>
      <c r="S96" s="13"/>
    </row>
    <row r="97" spans="1:19" s="16" customFormat="1" ht="13.5" customHeight="1">
      <c r="A97" s="13" t="s">
        <v>5</v>
      </c>
      <c r="B97" s="14" t="s">
        <v>3</v>
      </c>
      <c r="C97" s="13"/>
      <c r="D97" s="13"/>
      <c r="E97" s="13" t="s">
        <v>0</v>
      </c>
      <c r="F97" s="13"/>
      <c r="G97" s="13" t="s">
        <v>0</v>
      </c>
      <c r="H97" s="13"/>
      <c r="I97" s="13"/>
      <c r="J97" s="13"/>
      <c r="K97" s="13" t="s">
        <v>0</v>
      </c>
      <c r="L97" s="13"/>
      <c r="M97" s="13" t="s">
        <v>0</v>
      </c>
      <c r="N97" s="13"/>
      <c r="O97" s="13" t="s">
        <v>0</v>
      </c>
      <c r="P97" s="13"/>
      <c r="Q97" s="13"/>
      <c r="R97" s="13"/>
      <c r="S97" s="13"/>
    </row>
    <row r="98" spans="1:19" s="16" customFormat="1" ht="13.5" customHeight="1">
      <c r="A98" s="13" t="s">
        <v>30</v>
      </c>
      <c r="B98" s="14" t="s">
        <v>3</v>
      </c>
      <c r="C98" s="17">
        <f>SUM(E98:O98)</f>
        <v>46005</v>
      </c>
      <c r="D98" s="17"/>
      <c r="E98" s="13">
        <v>29807</v>
      </c>
      <c r="F98" s="13"/>
      <c r="G98" s="13">
        <v>13115</v>
      </c>
      <c r="H98" s="13"/>
      <c r="I98" s="13">
        <v>2136</v>
      </c>
      <c r="J98" s="13"/>
      <c r="K98" s="13">
        <v>947</v>
      </c>
      <c r="L98" s="17"/>
      <c r="M98" s="13">
        <v>0</v>
      </c>
      <c r="N98" s="13"/>
      <c r="O98" s="13">
        <v>0</v>
      </c>
      <c r="P98" s="13"/>
      <c r="Q98" s="13"/>
      <c r="R98" s="13"/>
      <c r="S98" s="13"/>
    </row>
    <row r="99" spans="1:19" s="16" customFormat="1" ht="13.5" customHeight="1">
      <c r="A99" s="13" t="s">
        <v>61</v>
      </c>
      <c r="B99" s="14"/>
      <c r="C99" s="15">
        <f>SUM(E99:O99)</f>
        <v>1291216</v>
      </c>
      <c r="D99" s="17"/>
      <c r="E99" s="15">
        <v>517473</v>
      </c>
      <c r="F99" s="13"/>
      <c r="G99" s="15">
        <v>218708</v>
      </c>
      <c r="H99" s="13"/>
      <c r="I99" s="15">
        <v>25849</v>
      </c>
      <c r="J99" s="13"/>
      <c r="K99" s="15">
        <v>109734</v>
      </c>
      <c r="L99" s="17"/>
      <c r="M99" s="15">
        <v>13755</v>
      </c>
      <c r="N99" s="17"/>
      <c r="O99" s="15">
        <v>405697</v>
      </c>
      <c r="P99" s="13"/>
      <c r="Q99" s="13"/>
      <c r="R99" s="13"/>
      <c r="S99" s="13"/>
    </row>
    <row r="100" spans="1:19" s="16" customFormat="1" ht="13.5" customHeight="1">
      <c r="A100" s="13"/>
      <c r="B100" s="14"/>
      <c r="C100" s="1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3"/>
      <c r="Q100" s="13"/>
      <c r="R100" s="13"/>
      <c r="S100" s="13"/>
    </row>
    <row r="101" spans="1:19" s="16" customFormat="1" ht="13.5" customHeight="1">
      <c r="A101" s="13" t="s">
        <v>37</v>
      </c>
      <c r="B101" s="14" t="s">
        <v>3</v>
      </c>
      <c r="C101" s="15">
        <f>SUM(E101:O101)</f>
        <v>1337221</v>
      </c>
      <c r="D101" s="13"/>
      <c r="E101" s="15">
        <f>SUM(E98:E99)</f>
        <v>547280</v>
      </c>
      <c r="F101" s="13"/>
      <c r="G101" s="15">
        <f>SUM(G98:G99)</f>
        <v>231823</v>
      </c>
      <c r="H101" s="13"/>
      <c r="I101" s="15">
        <f>SUM(I98:I99)</f>
        <v>27985</v>
      </c>
      <c r="J101" s="13"/>
      <c r="K101" s="15">
        <f>SUM(K98:K99)</f>
        <v>110681</v>
      </c>
      <c r="L101" s="13"/>
      <c r="M101" s="15">
        <f>SUM(M98:M99)</f>
        <v>13755</v>
      </c>
      <c r="N101" s="13"/>
      <c r="O101" s="15">
        <f>SUM(O98:O99)</f>
        <v>405697</v>
      </c>
      <c r="P101" s="13"/>
      <c r="Q101" s="13"/>
      <c r="R101" s="13"/>
      <c r="S101" s="13"/>
    </row>
    <row r="102" spans="1:19" s="16" customFormat="1" ht="13.5" customHeight="1">
      <c r="A102" s="13"/>
      <c r="B102" s="14" t="s">
        <v>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s="16" customFormat="1" ht="13.5" customHeight="1">
      <c r="A103" s="13" t="s">
        <v>6</v>
      </c>
      <c r="B103" s="14" t="s">
        <v>3</v>
      </c>
      <c r="C103" s="13"/>
      <c r="D103" s="13" t="s">
        <v>3</v>
      </c>
      <c r="E103" s="13"/>
      <c r="F103" s="13"/>
      <c r="G103" s="13"/>
      <c r="H103" s="13"/>
      <c r="I103" s="13"/>
      <c r="J103" s="13"/>
      <c r="K103" s="13"/>
      <c r="L103" s="13" t="s">
        <v>3</v>
      </c>
      <c r="M103" s="13" t="s">
        <v>3</v>
      </c>
      <c r="N103" s="13" t="s">
        <v>3</v>
      </c>
      <c r="O103" s="13" t="s">
        <v>3</v>
      </c>
      <c r="P103" s="13"/>
      <c r="Q103" s="13"/>
      <c r="R103" s="13"/>
      <c r="S103" s="13"/>
    </row>
    <row r="104" spans="1:19" s="16" customFormat="1" ht="13.5" customHeight="1">
      <c r="A104" s="13" t="s">
        <v>12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s="16" customFormat="1" ht="13.5" customHeight="1">
      <c r="A105" s="13" t="s">
        <v>20</v>
      </c>
      <c r="B105" s="14"/>
      <c r="C105" s="18">
        <f>SUM(E105:O105)</f>
        <v>21188</v>
      </c>
      <c r="D105" s="13"/>
      <c r="E105" s="18">
        <v>14714</v>
      </c>
      <c r="F105" s="13"/>
      <c r="G105" s="18">
        <v>6474</v>
      </c>
      <c r="H105" s="13"/>
      <c r="I105" s="18">
        <v>0</v>
      </c>
      <c r="J105" s="13"/>
      <c r="K105" s="18">
        <v>0</v>
      </c>
      <c r="L105" s="13"/>
      <c r="M105" s="18">
        <v>0</v>
      </c>
      <c r="N105" s="13"/>
      <c r="O105" s="18">
        <v>0</v>
      </c>
      <c r="P105" s="13"/>
      <c r="Q105" s="13"/>
      <c r="R105" s="13"/>
      <c r="S105" s="13"/>
    </row>
    <row r="106" spans="1:19" s="16" customFormat="1" ht="13.5" customHeight="1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s="16" customFormat="1" ht="13.5" customHeight="1">
      <c r="A107" s="13" t="s">
        <v>13</v>
      </c>
      <c r="B107" s="14"/>
      <c r="C107" s="15">
        <f>SUM(E107:O107)</f>
        <v>21188</v>
      </c>
      <c r="D107" s="13"/>
      <c r="E107" s="15">
        <f>SUM(E105:E105)</f>
        <v>14714</v>
      </c>
      <c r="F107" s="13"/>
      <c r="G107" s="15">
        <f>SUM(G105:G105)</f>
        <v>6474</v>
      </c>
      <c r="H107" s="13"/>
      <c r="I107" s="15">
        <f>SUM(I105:I105)</f>
        <v>0</v>
      </c>
      <c r="J107" s="13"/>
      <c r="K107" s="15">
        <f>SUM(K105:K105)</f>
        <v>0</v>
      </c>
      <c r="L107" s="13"/>
      <c r="M107" s="15">
        <f>SUM(M105:M105)</f>
        <v>0</v>
      </c>
      <c r="N107" s="13"/>
      <c r="O107" s="15">
        <f>SUM(O105:O105)</f>
        <v>0</v>
      </c>
      <c r="P107" s="13"/>
      <c r="Q107" s="13"/>
      <c r="R107" s="13"/>
      <c r="S107" s="13"/>
    </row>
    <row r="108" spans="1:19" s="16" customFormat="1" ht="13.5" customHeight="1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s="16" customFormat="1" ht="13.5" customHeight="1">
      <c r="A109" s="13" t="s">
        <v>14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s="16" customFormat="1" ht="13.5" customHeight="1">
      <c r="A110" s="13" t="s">
        <v>121</v>
      </c>
      <c r="B110" s="14"/>
      <c r="C110" s="13">
        <f>SUM(E110:O110)</f>
        <v>1690</v>
      </c>
      <c r="D110" s="13"/>
      <c r="E110" s="13">
        <v>0</v>
      </c>
      <c r="F110" s="13"/>
      <c r="G110" s="13">
        <v>0</v>
      </c>
      <c r="H110" s="13"/>
      <c r="I110" s="13">
        <v>0</v>
      </c>
      <c r="J110" s="13"/>
      <c r="K110" s="13">
        <v>1690</v>
      </c>
      <c r="L110" s="13"/>
      <c r="M110" s="13">
        <v>0</v>
      </c>
      <c r="N110" s="13"/>
      <c r="O110" s="13">
        <v>0</v>
      </c>
      <c r="P110" s="13"/>
      <c r="Q110" s="13"/>
      <c r="R110" s="13"/>
      <c r="S110" s="13"/>
    </row>
    <row r="111" spans="1:19" s="16" customFormat="1" ht="13.5" customHeight="1">
      <c r="A111" s="13" t="s">
        <v>65</v>
      </c>
      <c r="B111" s="14"/>
      <c r="C111" s="13">
        <f>SUM(E111:O111)</f>
        <v>28800</v>
      </c>
      <c r="D111" s="13"/>
      <c r="E111" s="13">
        <v>20000</v>
      </c>
      <c r="F111" s="13"/>
      <c r="G111" s="13">
        <v>8800</v>
      </c>
      <c r="H111" s="13"/>
      <c r="I111" s="13">
        <v>0</v>
      </c>
      <c r="J111" s="13"/>
      <c r="K111" s="13">
        <v>0</v>
      </c>
      <c r="L111" s="13"/>
      <c r="M111" s="13">
        <v>0</v>
      </c>
      <c r="N111" s="13"/>
      <c r="O111" s="13">
        <v>0</v>
      </c>
      <c r="P111" s="13"/>
      <c r="Q111" s="13"/>
      <c r="R111" s="13"/>
      <c r="S111" s="13"/>
    </row>
    <row r="112" spans="1:19" s="16" customFormat="1" ht="13.5" customHeight="1">
      <c r="A112" s="13" t="s">
        <v>66</v>
      </c>
      <c r="B112" s="14"/>
      <c r="C112" s="13">
        <f>SUM(E112:O112)</f>
        <v>216276</v>
      </c>
      <c r="D112" s="13"/>
      <c r="E112" s="13">
        <v>20000</v>
      </c>
      <c r="F112" s="13"/>
      <c r="G112" s="13">
        <v>8800</v>
      </c>
      <c r="H112" s="13"/>
      <c r="I112" s="13">
        <v>0</v>
      </c>
      <c r="J112" s="13"/>
      <c r="K112" s="13">
        <v>187476</v>
      </c>
      <c r="L112" s="13"/>
      <c r="M112" s="13">
        <v>0</v>
      </c>
      <c r="N112" s="13"/>
      <c r="O112" s="13">
        <v>0</v>
      </c>
      <c r="P112" s="13"/>
      <c r="Q112" s="13"/>
      <c r="R112" s="13"/>
      <c r="S112" s="13"/>
    </row>
    <row r="113" spans="1:19" s="16" customFormat="1" ht="13.5" customHeight="1">
      <c r="A113" s="13"/>
      <c r="B113" s="14"/>
      <c r="C113" s="17"/>
      <c r="D113" s="13"/>
      <c r="E113" s="17"/>
      <c r="F113" s="13"/>
      <c r="G113" s="17"/>
      <c r="H113" s="13"/>
      <c r="I113" s="17"/>
      <c r="J113" s="13"/>
      <c r="K113" s="17"/>
      <c r="L113" s="13"/>
      <c r="M113" s="17"/>
      <c r="N113" s="13"/>
      <c r="O113" s="17"/>
      <c r="P113" s="13"/>
      <c r="Q113" s="13"/>
      <c r="R113" s="13"/>
      <c r="S113" s="13"/>
    </row>
    <row r="114" spans="1:19" s="16" customFormat="1" ht="13.5" customHeight="1">
      <c r="A114" s="13" t="s">
        <v>15</v>
      </c>
      <c r="B114" s="14"/>
      <c r="C114" s="15">
        <f>SUM(E114:O114)</f>
        <v>246766</v>
      </c>
      <c r="D114" s="13"/>
      <c r="E114" s="15">
        <f>SUM(E110:E113)</f>
        <v>40000</v>
      </c>
      <c r="F114" s="13"/>
      <c r="G114" s="15">
        <f>SUM(G110:G113)</f>
        <v>17600</v>
      </c>
      <c r="H114" s="13"/>
      <c r="I114" s="15">
        <f>SUM(I110:I113)</f>
        <v>0</v>
      </c>
      <c r="J114" s="13"/>
      <c r="K114" s="15">
        <f>SUM(K110:K113)</f>
        <v>189166</v>
      </c>
      <c r="L114" s="13"/>
      <c r="M114" s="15">
        <f>SUM(M110:M113)</f>
        <v>0</v>
      </c>
      <c r="N114" s="13"/>
      <c r="O114" s="15">
        <f>SUM(O110:O113)</f>
        <v>0</v>
      </c>
      <c r="P114" s="13"/>
      <c r="Q114" s="13"/>
      <c r="R114" s="13"/>
      <c r="S114" s="13"/>
    </row>
    <row r="115" spans="1:19" s="16" customFormat="1" ht="13.5" customHeight="1">
      <c r="A115" s="13"/>
      <c r="B115" s="14"/>
      <c r="C115" s="17"/>
      <c r="D115" s="13"/>
      <c r="E115" s="17"/>
      <c r="F115" s="13"/>
      <c r="G115" s="17"/>
      <c r="H115" s="13"/>
      <c r="I115" s="17"/>
      <c r="J115" s="13"/>
      <c r="K115" s="17"/>
      <c r="L115" s="13"/>
      <c r="M115" s="17"/>
      <c r="N115" s="13"/>
      <c r="O115" s="17"/>
      <c r="P115" s="13"/>
      <c r="Q115" s="13"/>
      <c r="R115" s="13"/>
      <c r="S115" s="13"/>
    </row>
    <row r="116" spans="1:19" s="16" customFormat="1" ht="13.5" customHeight="1">
      <c r="A116" s="13" t="s">
        <v>67</v>
      </c>
      <c r="B116" s="14"/>
      <c r="C116" s="18">
        <f>SUM(E116:O116)</f>
        <v>14400</v>
      </c>
      <c r="D116" s="13"/>
      <c r="E116" s="18">
        <v>10000</v>
      </c>
      <c r="F116" s="13"/>
      <c r="G116" s="18">
        <v>4400</v>
      </c>
      <c r="H116" s="13"/>
      <c r="I116" s="18">
        <v>0</v>
      </c>
      <c r="J116" s="13"/>
      <c r="K116" s="18">
        <v>0</v>
      </c>
      <c r="L116" s="13"/>
      <c r="M116" s="18">
        <v>0</v>
      </c>
      <c r="N116" s="13"/>
      <c r="O116" s="18">
        <v>0</v>
      </c>
      <c r="P116" s="13"/>
      <c r="Q116" s="13"/>
      <c r="R116" s="13"/>
      <c r="S116" s="13"/>
    </row>
    <row r="117" spans="1:19" s="16" customFormat="1" ht="13.5" customHeight="1">
      <c r="A117" s="13"/>
      <c r="B117" s="14"/>
      <c r="C117" s="17"/>
      <c r="D117" s="13"/>
      <c r="E117" s="17"/>
      <c r="F117" s="13"/>
      <c r="G117" s="17"/>
      <c r="H117" s="13"/>
      <c r="I117" s="17"/>
      <c r="J117" s="13"/>
      <c r="K117" s="17"/>
      <c r="L117" s="13"/>
      <c r="M117" s="17"/>
      <c r="N117" s="13"/>
      <c r="O117" s="17"/>
      <c r="P117" s="13"/>
      <c r="Q117" s="13"/>
      <c r="R117" s="13"/>
      <c r="S117" s="13"/>
    </row>
    <row r="118" spans="1:19" s="16" customFormat="1" ht="13.5" customHeight="1">
      <c r="A118" s="13" t="s">
        <v>46</v>
      </c>
      <c r="B118" s="14"/>
      <c r="C118" s="17"/>
      <c r="D118" s="13"/>
      <c r="E118" s="17"/>
      <c r="F118" s="13"/>
      <c r="G118" s="17"/>
      <c r="H118" s="13"/>
      <c r="I118" s="17"/>
      <c r="J118" s="13"/>
      <c r="K118" s="17"/>
      <c r="L118" s="13"/>
      <c r="M118" s="17"/>
      <c r="N118" s="13"/>
      <c r="O118" s="17"/>
      <c r="P118" s="13"/>
      <c r="Q118" s="13"/>
      <c r="R118" s="13"/>
      <c r="S118" s="13"/>
    </row>
    <row r="119" spans="1:19" s="16" customFormat="1" ht="13.5" customHeight="1">
      <c r="A119" s="13" t="s">
        <v>44</v>
      </c>
      <c r="B119" s="14"/>
      <c r="C119" s="17">
        <f>SUM(E119:O119)</f>
        <v>68182</v>
      </c>
      <c r="D119" s="13"/>
      <c r="E119" s="17">
        <v>44254</v>
      </c>
      <c r="F119" s="13"/>
      <c r="G119" s="17">
        <v>19472</v>
      </c>
      <c r="H119" s="13"/>
      <c r="I119" s="17">
        <v>1450</v>
      </c>
      <c r="J119" s="13"/>
      <c r="K119" s="17">
        <v>3006</v>
      </c>
      <c r="L119" s="13"/>
      <c r="M119" s="17">
        <v>0</v>
      </c>
      <c r="N119" s="13"/>
      <c r="O119" s="17">
        <v>0</v>
      </c>
      <c r="P119" s="13"/>
      <c r="Q119" s="13"/>
      <c r="R119" s="13"/>
      <c r="S119" s="13"/>
    </row>
    <row r="120" spans="1:19" s="16" customFormat="1" ht="13.5" customHeight="1">
      <c r="A120" s="13" t="s">
        <v>122</v>
      </c>
      <c r="B120" s="14"/>
      <c r="C120" s="17">
        <f>SUM(E120:O120)</f>
        <v>160</v>
      </c>
      <c r="D120" s="13"/>
      <c r="E120" s="17">
        <v>0</v>
      </c>
      <c r="F120" s="13"/>
      <c r="G120" s="17">
        <v>0</v>
      </c>
      <c r="H120" s="13"/>
      <c r="I120" s="17">
        <v>0</v>
      </c>
      <c r="J120" s="13"/>
      <c r="K120" s="17">
        <v>160</v>
      </c>
      <c r="L120" s="13"/>
      <c r="M120" s="17">
        <v>0</v>
      </c>
      <c r="N120" s="13"/>
      <c r="O120" s="17">
        <v>0</v>
      </c>
      <c r="P120" s="13"/>
      <c r="Q120" s="13"/>
      <c r="R120" s="13"/>
      <c r="S120" s="13"/>
    </row>
    <row r="121" spans="1:19" s="16" customFormat="1" ht="13.5" customHeight="1">
      <c r="A121" s="13" t="s">
        <v>123</v>
      </c>
      <c r="B121" s="14"/>
      <c r="C121" s="18">
        <f>SUM(E121:O121)</f>
        <v>14400</v>
      </c>
      <c r="D121" s="13"/>
      <c r="E121" s="18">
        <v>10000</v>
      </c>
      <c r="F121" s="13"/>
      <c r="G121" s="18">
        <v>4400</v>
      </c>
      <c r="H121" s="13"/>
      <c r="I121" s="18">
        <v>0</v>
      </c>
      <c r="J121" s="13"/>
      <c r="K121" s="18">
        <v>0</v>
      </c>
      <c r="L121" s="13"/>
      <c r="M121" s="18">
        <v>0</v>
      </c>
      <c r="N121" s="13"/>
      <c r="O121" s="18">
        <v>0</v>
      </c>
      <c r="P121" s="13"/>
      <c r="Q121" s="13"/>
      <c r="R121" s="13"/>
      <c r="S121" s="13"/>
    </row>
    <row r="122" spans="1:19" s="16" customFormat="1" ht="13.5" customHeight="1">
      <c r="A122" s="13" t="s">
        <v>0</v>
      </c>
      <c r="B122" s="14"/>
      <c r="C122" s="17"/>
      <c r="D122" s="13"/>
      <c r="E122" s="17"/>
      <c r="F122" s="13"/>
      <c r="G122" s="17"/>
      <c r="H122" s="13"/>
      <c r="I122" s="17"/>
      <c r="J122" s="13"/>
      <c r="K122" s="17"/>
      <c r="L122" s="13"/>
      <c r="M122" s="17"/>
      <c r="N122" s="13"/>
      <c r="O122" s="17"/>
      <c r="P122" s="13"/>
      <c r="Q122" s="13"/>
      <c r="R122" s="13"/>
      <c r="S122" s="13"/>
    </row>
    <row r="123" spans="1:19" s="16" customFormat="1" ht="13.5" customHeight="1">
      <c r="A123" s="13" t="s">
        <v>58</v>
      </c>
      <c r="B123" s="14"/>
      <c r="C123" s="18">
        <f>SUM(E123:O123)</f>
        <v>82742</v>
      </c>
      <c r="D123" s="13"/>
      <c r="E123" s="18">
        <f>SUM(E119:E122)</f>
        <v>54254</v>
      </c>
      <c r="F123" s="13"/>
      <c r="G123" s="18">
        <f>SUM(G119:G122)</f>
        <v>23872</v>
      </c>
      <c r="H123" s="13"/>
      <c r="I123" s="18">
        <f>SUM(I119:I122)</f>
        <v>1450</v>
      </c>
      <c r="J123" s="13"/>
      <c r="K123" s="18">
        <f>SUM(K119:K122)</f>
        <v>3166</v>
      </c>
      <c r="L123" s="13"/>
      <c r="M123" s="18">
        <f>SUM(M119:M122)</f>
        <v>0</v>
      </c>
      <c r="N123" s="13"/>
      <c r="O123" s="18">
        <f>SUM(O119:O122)</f>
        <v>0</v>
      </c>
      <c r="P123" s="13"/>
      <c r="Q123" s="13"/>
      <c r="R123" s="13"/>
      <c r="S123" s="13"/>
    </row>
    <row r="124" spans="1:19" s="16" customFormat="1" ht="13.5" customHeight="1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s="16" customFormat="1" ht="13.5" customHeight="1">
      <c r="A125" s="13" t="s">
        <v>38</v>
      </c>
      <c r="B125" s="14" t="s">
        <v>3</v>
      </c>
      <c r="C125" s="15">
        <f>SUM(E125:O125)</f>
        <v>365096</v>
      </c>
      <c r="D125" s="13"/>
      <c r="E125" s="15">
        <f>SUM(E107+E114+E123+E116)</f>
        <v>118968</v>
      </c>
      <c r="F125" s="13" t="s">
        <v>0</v>
      </c>
      <c r="G125" s="15">
        <f>SUM(G107+G114+G123+G116)</f>
        <v>52346</v>
      </c>
      <c r="H125" s="13"/>
      <c r="I125" s="15">
        <f>SUM(I107+I114+I123+I116)</f>
        <v>1450</v>
      </c>
      <c r="J125" s="13"/>
      <c r="K125" s="15">
        <f>SUM(K107+K114+K123+K116)</f>
        <v>192332</v>
      </c>
      <c r="L125" s="13"/>
      <c r="M125" s="15">
        <f>SUM(M107+M114+M123+M116)</f>
        <v>0</v>
      </c>
      <c r="N125" s="13"/>
      <c r="O125" s="15">
        <f>SUM(O107+O114+O123+O116)</f>
        <v>0</v>
      </c>
      <c r="P125" s="13"/>
      <c r="Q125" s="13"/>
      <c r="R125" s="13"/>
      <c r="S125" s="13"/>
    </row>
    <row r="126" spans="1:19" s="16" customFormat="1" ht="13.5" customHeight="1">
      <c r="A126" s="17"/>
      <c r="B126" s="25"/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3"/>
      <c r="R126" s="13"/>
      <c r="S126" s="13"/>
    </row>
    <row r="127" spans="1:19" s="16" customFormat="1" ht="13.5" customHeight="1">
      <c r="A127" s="13" t="s">
        <v>7</v>
      </c>
      <c r="B127" s="14" t="s">
        <v>3</v>
      </c>
      <c r="C127" s="13"/>
      <c r="D127" s="13" t="s">
        <v>3</v>
      </c>
      <c r="E127" s="13" t="s">
        <v>3</v>
      </c>
      <c r="F127" s="13" t="s">
        <v>3</v>
      </c>
      <c r="G127" s="13" t="s">
        <v>3</v>
      </c>
      <c r="H127" s="13" t="s">
        <v>3</v>
      </c>
      <c r="I127" s="13" t="s">
        <v>3</v>
      </c>
      <c r="J127" s="13" t="s">
        <v>3</v>
      </c>
      <c r="K127" s="13" t="s">
        <v>3</v>
      </c>
      <c r="L127" s="13" t="s">
        <v>3</v>
      </c>
      <c r="M127" s="13" t="s">
        <v>3</v>
      </c>
      <c r="N127" s="13" t="s">
        <v>3</v>
      </c>
      <c r="O127" s="13" t="s">
        <v>3</v>
      </c>
      <c r="P127" s="13"/>
      <c r="Q127" s="13"/>
      <c r="R127" s="13"/>
      <c r="S127" s="13"/>
    </row>
    <row r="128" spans="1:19" s="16" customFormat="1" ht="13.5" customHeight="1">
      <c r="A128" s="13" t="s">
        <v>31</v>
      </c>
      <c r="B128" s="14" t="s">
        <v>3</v>
      </c>
      <c r="C128" s="13">
        <f aca="true" t="shared" si="3" ref="C128:C140">SUM(E128:O128)</f>
        <v>85561</v>
      </c>
      <c r="D128" s="13"/>
      <c r="E128" s="13">
        <v>0</v>
      </c>
      <c r="F128" s="13"/>
      <c r="G128" s="13">
        <v>0</v>
      </c>
      <c r="H128" s="13"/>
      <c r="I128" s="13">
        <v>3293</v>
      </c>
      <c r="J128" s="13"/>
      <c r="K128" s="13">
        <v>82268</v>
      </c>
      <c r="L128" s="13"/>
      <c r="M128" s="13">
        <v>0</v>
      </c>
      <c r="N128" s="13"/>
      <c r="O128" s="13">
        <v>0</v>
      </c>
      <c r="P128" s="13"/>
      <c r="Q128" s="13"/>
      <c r="R128" s="13"/>
      <c r="S128" s="13"/>
    </row>
    <row r="129" spans="1:19" s="16" customFormat="1" ht="13.5" customHeight="1">
      <c r="A129" s="13" t="s">
        <v>124</v>
      </c>
      <c r="B129" s="14" t="s">
        <v>3</v>
      </c>
      <c r="C129" s="13">
        <f t="shared" si="3"/>
        <v>536900</v>
      </c>
      <c r="D129" s="13"/>
      <c r="E129" s="13">
        <v>149144</v>
      </c>
      <c r="F129" s="13"/>
      <c r="G129" s="13">
        <v>65624</v>
      </c>
      <c r="H129" s="13"/>
      <c r="I129" s="13">
        <v>13528</v>
      </c>
      <c r="J129" s="13"/>
      <c r="K129" s="13">
        <v>296772</v>
      </c>
      <c r="L129" s="13"/>
      <c r="M129" s="13">
        <v>11832</v>
      </c>
      <c r="N129" s="13"/>
      <c r="O129" s="13">
        <v>0</v>
      </c>
      <c r="P129" s="13"/>
      <c r="Q129" s="13"/>
      <c r="R129" s="13"/>
      <c r="S129" s="13"/>
    </row>
    <row r="130" spans="1:19" s="16" customFormat="1" ht="13.5" customHeight="1">
      <c r="A130" s="13" t="s">
        <v>72</v>
      </c>
      <c r="B130" s="14"/>
      <c r="C130" s="13">
        <f t="shared" si="3"/>
        <v>360901</v>
      </c>
      <c r="D130" s="13"/>
      <c r="E130" s="13">
        <v>248000</v>
      </c>
      <c r="F130" s="13"/>
      <c r="G130" s="13">
        <v>105600</v>
      </c>
      <c r="H130" s="13"/>
      <c r="I130" s="13">
        <v>5529</v>
      </c>
      <c r="J130" s="13"/>
      <c r="K130" s="13">
        <v>1772</v>
      </c>
      <c r="L130" s="13"/>
      <c r="M130" s="13">
        <v>0</v>
      </c>
      <c r="N130" s="13"/>
      <c r="O130" s="13">
        <v>0</v>
      </c>
      <c r="P130" s="13"/>
      <c r="Q130" s="13"/>
      <c r="R130" s="13"/>
      <c r="S130" s="13"/>
    </row>
    <row r="131" spans="1:19" s="16" customFormat="1" ht="13.5" customHeight="1">
      <c r="A131" s="13" t="s">
        <v>70</v>
      </c>
      <c r="B131" s="14"/>
      <c r="C131" s="13">
        <f t="shared" si="3"/>
        <v>300830</v>
      </c>
      <c r="D131" s="13"/>
      <c r="E131" s="13">
        <v>178443</v>
      </c>
      <c r="F131" s="13"/>
      <c r="G131" s="13">
        <v>78462</v>
      </c>
      <c r="H131" s="13"/>
      <c r="I131" s="13">
        <v>0</v>
      </c>
      <c r="J131" s="13"/>
      <c r="K131" s="13">
        <v>43568</v>
      </c>
      <c r="L131" s="13"/>
      <c r="M131" s="13">
        <v>357</v>
      </c>
      <c r="N131" s="13"/>
      <c r="O131" s="13">
        <v>0</v>
      </c>
      <c r="P131" s="13"/>
      <c r="Q131" s="13"/>
      <c r="R131" s="13"/>
      <c r="S131" s="13"/>
    </row>
    <row r="132" spans="1:19" s="16" customFormat="1" ht="13.5" customHeight="1">
      <c r="A132" s="13" t="s">
        <v>32</v>
      </c>
      <c r="B132" s="14" t="s">
        <v>3</v>
      </c>
      <c r="C132" s="13">
        <f t="shared" si="3"/>
        <v>146556</v>
      </c>
      <c r="D132" s="13"/>
      <c r="E132" s="13">
        <v>-23</v>
      </c>
      <c r="F132" s="13"/>
      <c r="G132" s="13">
        <v>0</v>
      </c>
      <c r="H132" s="13"/>
      <c r="I132" s="13">
        <v>0</v>
      </c>
      <c r="J132" s="13"/>
      <c r="K132" s="13">
        <v>144687</v>
      </c>
      <c r="L132" s="13"/>
      <c r="M132" s="13">
        <v>1892</v>
      </c>
      <c r="N132" s="13"/>
      <c r="O132" s="13">
        <v>0</v>
      </c>
      <c r="P132" s="13"/>
      <c r="Q132" s="13"/>
      <c r="R132" s="13"/>
      <c r="S132" s="13"/>
    </row>
    <row r="133" spans="1:19" s="16" customFormat="1" ht="13.5" customHeight="1">
      <c r="A133" s="13" t="s">
        <v>73</v>
      </c>
      <c r="B133" s="14"/>
      <c r="C133" s="13">
        <f t="shared" si="3"/>
        <v>4882</v>
      </c>
      <c r="D133" s="13"/>
      <c r="E133" s="13">
        <v>0</v>
      </c>
      <c r="F133" s="13"/>
      <c r="G133" s="13">
        <v>0</v>
      </c>
      <c r="H133" s="13"/>
      <c r="I133" s="13">
        <v>1309</v>
      </c>
      <c r="J133" s="13"/>
      <c r="K133" s="13">
        <v>3573</v>
      </c>
      <c r="L133" s="13"/>
      <c r="M133" s="13">
        <v>0</v>
      </c>
      <c r="N133" s="13"/>
      <c r="O133" s="13">
        <v>0</v>
      </c>
      <c r="P133" s="13"/>
      <c r="Q133" s="13"/>
      <c r="R133" s="13"/>
      <c r="S133" s="13"/>
    </row>
    <row r="134" spans="1:19" s="16" customFormat="1" ht="13.5" customHeight="1">
      <c r="A134" s="13" t="s">
        <v>71</v>
      </c>
      <c r="B134" s="14"/>
      <c r="C134" s="13">
        <f t="shared" si="3"/>
        <v>99283</v>
      </c>
      <c r="D134" s="13"/>
      <c r="E134" s="13">
        <v>44575</v>
      </c>
      <c r="F134" s="13"/>
      <c r="G134" s="13">
        <v>18459</v>
      </c>
      <c r="H134" s="13"/>
      <c r="I134" s="13">
        <v>0</v>
      </c>
      <c r="J134" s="13"/>
      <c r="K134" s="13">
        <v>36249</v>
      </c>
      <c r="L134" s="13"/>
      <c r="M134" s="13">
        <v>0</v>
      </c>
      <c r="N134" s="13"/>
      <c r="O134" s="13">
        <v>0</v>
      </c>
      <c r="P134" s="13"/>
      <c r="Q134" s="13"/>
      <c r="R134" s="13"/>
      <c r="S134" s="13"/>
    </row>
    <row r="135" spans="1:19" s="16" customFormat="1" ht="13.5" customHeight="1">
      <c r="A135" s="13" t="s">
        <v>33</v>
      </c>
      <c r="B135" s="14" t="s">
        <v>3</v>
      </c>
      <c r="C135" s="13">
        <f t="shared" si="3"/>
        <v>25381</v>
      </c>
      <c r="D135" s="13"/>
      <c r="E135" s="13">
        <v>0</v>
      </c>
      <c r="F135" s="13"/>
      <c r="G135" s="13">
        <v>0</v>
      </c>
      <c r="H135" s="13"/>
      <c r="I135" s="13">
        <v>2604</v>
      </c>
      <c r="J135" s="13"/>
      <c r="K135" s="13">
        <v>21781</v>
      </c>
      <c r="L135" s="13"/>
      <c r="M135" s="13">
        <v>996</v>
      </c>
      <c r="N135" s="13"/>
      <c r="O135" s="13">
        <v>0</v>
      </c>
      <c r="P135" s="13"/>
      <c r="Q135" s="13"/>
      <c r="R135" s="13"/>
      <c r="S135" s="13"/>
    </row>
    <row r="136" spans="1:19" s="16" customFormat="1" ht="13.5" customHeight="1">
      <c r="A136" s="13" t="s">
        <v>34</v>
      </c>
      <c r="B136" s="14" t="s">
        <v>3</v>
      </c>
      <c r="C136" s="13">
        <f t="shared" si="3"/>
        <v>21344</v>
      </c>
      <c r="D136" s="13"/>
      <c r="E136" s="13">
        <v>3485</v>
      </c>
      <c r="F136" s="13"/>
      <c r="G136" s="13">
        <v>1533</v>
      </c>
      <c r="H136" s="13"/>
      <c r="I136" s="13">
        <v>0</v>
      </c>
      <c r="J136" s="13"/>
      <c r="K136" s="13">
        <v>16326</v>
      </c>
      <c r="L136" s="13"/>
      <c r="M136" s="13">
        <v>0</v>
      </c>
      <c r="N136" s="13"/>
      <c r="O136" s="13">
        <v>0</v>
      </c>
      <c r="P136" s="13"/>
      <c r="Q136" s="13"/>
      <c r="R136" s="13"/>
      <c r="S136" s="13"/>
    </row>
    <row r="137" spans="1:19" s="16" customFormat="1" ht="13.5" customHeight="1">
      <c r="A137" s="13" t="s">
        <v>35</v>
      </c>
      <c r="B137" s="14"/>
      <c r="C137" s="13">
        <f t="shared" si="3"/>
        <v>446381</v>
      </c>
      <c r="D137" s="13"/>
      <c r="E137" s="13">
        <v>181224</v>
      </c>
      <c r="F137" s="13"/>
      <c r="G137" s="13">
        <v>58964</v>
      </c>
      <c r="H137" s="13"/>
      <c r="I137" s="13">
        <v>7719</v>
      </c>
      <c r="J137" s="13"/>
      <c r="K137" s="13">
        <v>197065</v>
      </c>
      <c r="L137" s="13"/>
      <c r="M137" s="13">
        <v>1409</v>
      </c>
      <c r="N137" s="13"/>
      <c r="O137" s="13">
        <v>0</v>
      </c>
      <c r="P137" s="13"/>
      <c r="Q137" s="13"/>
      <c r="R137" s="13"/>
      <c r="S137" s="13"/>
    </row>
    <row r="138" spans="1:19" s="16" customFormat="1" ht="13.5" customHeight="1">
      <c r="A138" s="13" t="s">
        <v>36</v>
      </c>
      <c r="B138" s="14"/>
      <c r="C138" s="13">
        <f t="shared" si="3"/>
        <v>140452</v>
      </c>
      <c r="D138" s="13"/>
      <c r="E138" s="13">
        <v>43367</v>
      </c>
      <c r="F138" s="13"/>
      <c r="G138" s="13">
        <v>18140</v>
      </c>
      <c r="H138" s="13"/>
      <c r="I138" s="13">
        <v>0</v>
      </c>
      <c r="J138" s="13"/>
      <c r="K138" s="13">
        <v>78704</v>
      </c>
      <c r="L138" s="13"/>
      <c r="M138" s="13">
        <v>241</v>
      </c>
      <c r="N138" s="13"/>
      <c r="O138" s="13">
        <v>0</v>
      </c>
      <c r="P138" s="13"/>
      <c r="Q138" s="13"/>
      <c r="R138" s="13"/>
      <c r="S138" s="13"/>
    </row>
    <row r="139" spans="1:19" s="16" customFormat="1" ht="13.5" customHeight="1">
      <c r="A139" s="13" t="s">
        <v>54</v>
      </c>
      <c r="B139" s="14"/>
      <c r="C139" s="13">
        <f t="shared" si="3"/>
        <v>2259</v>
      </c>
      <c r="D139" s="13"/>
      <c r="E139" s="13">
        <v>0</v>
      </c>
      <c r="F139" s="13"/>
      <c r="G139" s="13">
        <v>0</v>
      </c>
      <c r="H139" s="13"/>
      <c r="I139" s="13">
        <v>0</v>
      </c>
      <c r="J139" s="13"/>
      <c r="K139" s="13">
        <v>2259</v>
      </c>
      <c r="L139" s="13"/>
      <c r="M139" s="13">
        <v>0</v>
      </c>
      <c r="N139" s="13"/>
      <c r="O139" s="13">
        <v>0</v>
      </c>
      <c r="P139" s="13"/>
      <c r="Q139" s="13"/>
      <c r="R139" s="13"/>
      <c r="S139" s="13"/>
    </row>
    <row r="140" spans="1:19" s="16" customFormat="1" ht="13.5" customHeight="1">
      <c r="A140" s="13" t="s">
        <v>56</v>
      </c>
      <c r="B140" s="14"/>
      <c r="C140" s="15">
        <f t="shared" si="3"/>
        <v>8806</v>
      </c>
      <c r="D140" s="13"/>
      <c r="E140" s="15">
        <v>0</v>
      </c>
      <c r="F140" s="13"/>
      <c r="G140" s="15">
        <v>0</v>
      </c>
      <c r="H140" s="13"/>
      <c r="I140" s="15">
        <v>5635</v>
      </c>
      <c r="J140" s="13"/>
      <c r="K140" s="15">
        <v>2945</v>
      </c>
      <c r="L140" s="13"/>
      <c r="M140" s="15">
        <v>226</v>
      </c>
      <c r="N140" s="13"/>
      <c r="O140" s="15">
        <v>0</v>
      </c>
      <c r="P140" s="13"/>
      <c r="Q140" s="13"/>
      <c r="R140" s="13"/>
      <c r="S140" s="13"/>
    </row>
    <row r="141" spans="1:19" s="16" customFormat="1" ht="13.5" customHeight="1">
      <c r="A141" s="13"/>
      <c r="B141" s="14"/>
      <c r="C141" s="1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3"/>
      <c r="Q141" s="13"/>
      <c r="R141" s="13"/>
      <c r="S141" s="13"/>
    </row>
    <row r="142" spans="1:19" s="16" customFormat="1" ht="13.5" customHeight="1">
      <c r="A142" s="13" t="s">
        <v>39</v>
      </c>
      <c r="B142" s="14" t="s">
        <v>3</v>
      </c>
      <c r="C142" s="15">
        <f>SUM(E142:O142)</f>
        <v>2179536</v>
      </c>
      <c r="D142" s="13"/>
      <c r="E142" s="15">
        <f>SUM(E128:E140)</f>
        <v>848215</v>
      </c>
      <c r="F142" s="13"/>
      <c r="G142" s="15">
        <f>SUM(G128:G140)</f>
        <v>346782</v>
      </c>
      <c r="H142" s="13"/>
      <c r="I142" s="15">
        <f>SUM(I128:I140)</f>
        <v>39617</v>
      </c>
      <c r="J142" s="13"/>
      <c r="K142" s="15">
        <f>SUM(K128:K140)</f>
        <v>927969</v>
      </c>
      <c r="L142" s="13"/>
      <c r="M142" s="15">
        <f>SUM(M128:M140)</f>
        <v>16953</v>
      </c>
      <c r="N142" s="13"/>
      <c r="O142" s="15">
        <f>SUM(O128:O140)</f>
        <v>0</v>
      </c>
      <c r="P142" s="13"/>
      <c r="Q142" s="13"/>
      <c r="R142" s="13"/>
      <c r="S142" s="13"/>
    </row>
    <row r="143" spans="1:19" s="16" customFormat="1" ht="13.5" customHeight="1">
      <c r="A143" s="13"/>
      <c r="B143" s="14" t="s">
        <v>3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s="16" customFormat="1" ht="13.5" customHeight="1">
      <c r="A144" s="13" t="s">
        <v>8</v>
      </c>
      <c r="B144" s="14" t="s">
        <v>3</v>
      </c>
      <c r="C144" s="13"/>
      <c r="D144" s="13"/>
      <c r="E144" s="13" t="s">
        <v>0</v>
      </c>
      <c r="F144" s="13"/>
      <c r="G144" s="13" t="s">
        <v>0</v>
      </c>
      <c r="H144" s="13"/>
      <c r="I144" s="13" t="s">
        <v>0</v>
      </c>
      <c r="J144" s="13"/>
      <c r="K144" s="13" t="s">
        <v>0</v>
      </c>
      <c r="L144" s="13"/>
      <c r="M144" s="13" t="s">
        <v>0</v>
      </c>
      <c r="N144" s="13"/>
      <c r="O144" s="13" t="s">
        <v>0</v>
      </c>
      <c r="P144" s="13"/>
      <c r="Q144" s="13"/>
      <c r="R144" s="13"/>
      <c r="S144" s="13"/>
    </row>
    <row r="145" spans="1:19" s="16" customFormat="1" ht="13.5" customHeight="1">
      <c r="A145" s="13" t="s">
        <v>125</v>
      </c>
      <c r="B145" s="14"/>
      <c r="C145" s="29">
        <f>SUM(E145:O145)</f>
        <v>358868</v>
      </c>
      <c r="D145" s="17"/>
      <c r="E145" s="29">
        <v>50400</v>
      </c>
      <c r="F145" s="17"/>
      <c r="G145" s="29">
        <v>21669</v>
      </c>
      <c r="H145" s="17"/>
      <c r="I145" s="29">
        <v>0</v>
      </c>
      <c r="J145" s="17"/>
      <c r="K145" s="29">
        <v>286799</v>
      </c>
      <c r="L145" s="17"/>
      <c r="M145" s="29">
        <v>0</v>
      </c>
      <c r="N145" s="17"/>
      <c r="O145" s="29">
        <v>0</v>
      </c>
      <c r="P145" s="13"/>
      <c r="Q145" s="13"/>
      <c r="R145" s="13"/>
      <c r="S145" s="13"/>
    </row>
    <row r="146" spans="1:19" s="16" customFormat="1" ht="13.5" customHeight="1">
      <c r="A146" s="13"/>
      <c r="B146" s="14"/>
      <c r="C146" s="1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3"/>
      <c r="Q146" s="13"/>
      <c r="R146" s="13"/>
      <c r="S146" s="13"/>
    </row>
    <row r="147" spans="1:19" s="16" customFormat="1" ht="13.5" customHeight="1">
      <c r="A147" s="13" t="s">
        <v>40</v>
      </c>
      <c r="B147" s="14" t="s">
        <v>3</v>
      </c>
      <c r="C147" s="15">
        <f>SUM(E147:O147)</f>
        <v>358868</v>
      </c>
      <c r="D147" s="13"/>
      <c r="E147" s="15">
        <f>SUM(E145:E145)</f>
        <v>50400</v>
      </c>
      <c r="F147" s="13"/>
      <c r="G147" s="15">
        <f>SUM(G145:G145)</f>
        <v>21669</v>
      </c>
      <c r="H147" s="13"/>
      <c r="I147" s="15">
        <f>SUM(I145:I145)</f>
        <v>0</v>
      </c>
      <c r="J147" s="13"/>
      <c r="K147" s="15">
        <f>SUM(K145:K145)</f>
        <v>286799</v>
      </c>
      <c r="L147" s="13"/>
      <c r="M147" s="15">
        <f>SUM(M145:M145)</f>
        <v>0</v>
      </c>
      <c r="N147" s="13"/>
      <c r="O147" s="15">
        <f>SUM(O145:O145)</f>
        <v>0</v>
      </c>
      <c r="P147" s="13"/>
      <c r="Q147" s="13"/>
      <c r="R147" s="13"/>
      <c r="S147" s="13"/>
    </row>
    <row r="148" spans="1:19" s="16" customFormat="1" ht="13.5" customHeight="1">
      <c r="A148" s="13"/>
      <c r="B148" s="14" t="s">
        <v>3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s="16" customFormat="1" ht="13.5" customHeight="1">
      <c r="A149" s="13" t="s">
        <v>74</v>
      </c>
      <c r="B149" s="14" t="s">
        <v>3</v>
      </c>
      <c r="C149" s="15">
        <f>SUM(E149:O149)</f>
        <v>40829980</v>
      </c>
      <c r="D149" s="19"/>
      <c r="E149" s="26">
        <f>SUM(E95+E101+E125+E142+E147)</f>
        <v>12901781</v>
      </c>
      <c r="F149" s="19"/>
      <c r="G149" s="26">
        <f>SUM(G95+G101+G125+G142+G147)</f>
        <v>5205620</v>
      </c>
      <c r="H149" s="19"/>
      <c r="I149" s="26">
        <f>SUM(I95+I101+I125+I142+I147)</f>
        <v>322504</v>
      </c>
      <c r="J149" s="19"/>
      <c r="K149" s="26">
        <f>SUM(K95+K101+K125+K142+K147)</f>
        <v>13838648</v>
      </c>
      <c r="L149" s="19"/>
      <c r="M149" s="26">
        <f>SUM(M95+M101+M125+M142+M147)</f>
        <v>391515</v>
      </c>
      <c r="N149" s="19"/>
      <c r="O149" s="26">
        <f>SUM(O95+O101+O125+O142+O147)</f>
        <v>8169912</v>
      </c>
      <c r="P149" s="13"/>
      <c r="Q149" s="13"/>
      <c r="R149" s="13"/>
      <c r="S149" s="13"/>
    </row>
    <row r="150" spans="1:19" s="16" customFormat="1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s="16" customFormat="1" ht="13.5">
      <c r="A151" s="13" t="s">
        <v>75</v>
      </c>
      <c r="B151" s="13"/>
      <c r="C151" s="18">
        <f>SUM(E151:O151)</f>
        <v>40829980</v>
      </c>
      <c r="D151" s="17"/>
      <c r="E151" s="18">
        <f>E149</f>
        <v>12901781</v>
      </c>
      <c r="F151" s="17"/>
      <c r="G151" s="18">
        <f>G149</f>
        <v>5205620</v>
      </c>
      <c r="H151" s="17"/>
      <c r="I151" s="18">
        <f>I149</f>
        <v>322504</v>
      </c>
      <c r="J151" s="17"/>
      <c r="K151" s="18">
        <f>K149</f>
        <v>13838648</v>
      </c>
      <c r="L151" s="17"/>
      <c r="M151" s="18">
        <f>M149</f>
        <v>391515</v>
      </c>
      <c r="N151" s="17"/>
      <c r="O151" s="18">
        <f>O149</f>
        <v>8169912</v>
      </c>
      <c r="P151" s="13"/>
      <c r="Q151" s="13"/>
      <c r="R151" s="13"/>
      <c r="S151" s="13"/>
    </row>
    <row r="152" spans="1:19" s="16" customFormat="1" ht="13.5">
      <c r="A152" s="13"/>
      <c r="B152" s="13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3"/>
      <c r="Q152" s="13"/>
      <c r="R152" s="13"/>
      <c r="S152" s="13"/>
    </row>
    <row r="153" spans="1:19" s="16" customFormat="1" ht="13.5">
      <c r="A153" s="13" t="s">
        <v>47</v>
      </c>
      <c r="B153" s="13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3"/>
      <c r="Q153" s="13"/>
      <c r="R153" s="13"/>
      <c r="S153" s="13"/>
    </row>
    <row r="154" spans="1:19" s="16" customFormat="1" ht="13.5">
      <c r="A154" s="13" t="s">
        <v>48</v>
      </c>
      <c r="B154" s="13"/>
      <c r="C154" s="18">
        <f>SUM(E154:O154)</f>
        <v>1496644</v>
      </c>
      <c r="D154" s="17"/>
      <c r="E154" s="18">
        <v>128616</v>
      </c>
      <c r="F154" s="17"/>
      <c r="G154" s="18">
        <v>52631</v>
      </c>
      <c r="H154" s="17"/>
      <c r="I154" s="18">
        <v>0</v>
      </c>
      <c r="J154" s="17"/>
      <c r="K154" s="18">
        <v>1311341</v>
      </c>
      <c r="L154" s="17"/>
      <c r="M154" s="18">
        <v>4056</v>
      </c>
      <c r="N154" s="17"/>
      <c r="O154" s="18">
        <v>0</v>
      </c>
      <c r="P154" s="13"/>
      <c r="Q154" s="13"/>
      <c r="R154" s="13"/>
      <c r="S154" s="13"/>
    </row>
    <row r="155" spans="1:19" s="16" customFormat="1" ht="13.5">
      <c r="A155" s="13"/>
      <c r="B155" s="13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3"/>
      <c r="Q155" s="13"/>
      <c r="R155" s="13"/>
      <c r="S155" s="13"/>
    </row>
    <row r="156" spans="1:19" s="16" customFormat="1" ht="13.5">
      <c r="A156" s="13" t="s">
        <v>59</v>
      </c>
      <c r="B156" s="13"/>
      <c r="C156" s="18">
        <f>SUM(E156:O156)</f>
        <v>1496644</v>
      </c>
      <c r="D156" s="17"/>
      <c r="E156" s="18">
        <f>SUM(E154:E155)</f>
        <v>128616</v>
      </c>
      <c r="F156" s="17"/>
      <c r="G156" s="18">
        <f>SUM(G154:G155)</f>
        <v>52631</v>
      </c>
      <c r="H156" s="17"/>
      <c r="I156" s="18">
        <f>SUM(I154:I155)</f>
        <v>0</v>
      </c>
      <c r="J156" s="17"/>
      <c r="K156" s="18">
        <f>SUM(K154:K155)</f>
        <v>1311341</v>
      </c>
      <c r="L156" s="17"/>
      <c r="M156" s="18">
        <f>SUM(M154:M155)</f>
        <v>4056</v>
      </c>
      <c r="N156" s="17"/>
      <c r="O156" s="18">
        <f>SUM(O154:O155)</f>
        <v>0</v>
      </c>
      <c r="P156" s="13"/>
      <c r="Q156" s="13"/>
      <c r="R156" s="13"/>
      <c r="S156" s="13"/>
    </row>
    <row r="157" spans="1:19" s="16" customFormat="1" ht="13.5">
      <c r="A157" s="13"/>
      <c r="B157" s="13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3"/>
      <c r="Q157" s="13"/>
      <c r="R157" s="13"/>
      <c r="S157" s="13"/>
    </row>
    <row r="158" spans="1:19" s="16" customFormat="1" ht="14.25" thickBot="1">
      <c r="A158" s="13" t="s">
        <v>60</v>
      </c>
      <c r="B158" s="13"/>
      <c r="C158" s="28">
        <f>SUM(E158:O158)</f>
        <v>42326624</v>
      </c>
      <c r="D158" s="19"/>
      <c r="E158" s="27">
        <f>E151+E156</f>
        <v>13030397</v>
      </c>
      <c r="F158" s="19"/>
      <c r="G158" s="27">
        <f>G151+G156</f>
        <v>5258251</v>
      </c>
      <c r="H158" s="19"/>
      <c r="I158" s="27">
        <f>I151+I156</f>
        <v>322504</v>
      </c>
      <c r="J158" s="19"/>
      <c r="K158" s="27">
        <f>K151+K156</f>
        <v>15149989</v>
      </c>
      <c r="L158" s="19"/>
      <c r="M158" s="27">
        <f>M151+M156</f>
        <v>395571</v>
      </c>
      <c r="N158" s="19"/>
      <c r="O158" s="27">
        <f>O151+O156</f>
        <v>8169912</v>
      </c>
      <c r="P158" s="13"/>
      <c r="Q158" s="13"/>
      <c r="R158" s="13"/>
      <c r="S158" s="13"/>
    </row>
    <row r="159" spans="1:19" s="23" customFormat="1" ht="14.25" thickTop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s="23" customFormat="1" ht="13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s="23" customFormat="1" ht="13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s="23" customFormat="1" ht="13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s="23" customFormat="1" ht="13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s="23" customFormat="1" ht="13.5">
      <c r="A164" s="22" t="s">
        <v>0</v>
      </c>
      <c r="C164" s="22"/>
      <c r="D164" s="22"/>
      <c r="E164" s="2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s="23" customFormat="1" ht="13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s="23" customFormat="1" ht="13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s="23" customFormat="1" ht="13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s="23" customFormat="1" ht="13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s="23" customFormat="1" ht="13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91" spans="1:19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</sheetData>
  <sheetProtection/>
  <mergeCells count="5">
    <mergeCell ref="C3:N3"/>
    <mergeCell ref="C2:O2"/>
    <mergeCell ref="C4:O4"/>
    <mergeCell ref="C5:O5"/>
    <mergeCell ref="A2:A5"/>
  </mergeCells>
  <conditionalFormatting sqref="A9:O52 A58:O59 A61:O68 A54:O55 A70:O73 A76:O158">
    <cfRule type="expression" priority="11" dxfId="0" stopIfTrue="1">
      <formula>MOD(ROW(),2)=1</formula>
    </cfRule>
  </conditionalFormatting>
  <conditionalFormatting sqref="A57:O57">
    <cfRule type="expression" priority="7" dxfId="0" stopIfTrue="1">
      <formula>MOD(ROW(),2)=1</formula>
    </cfRule>
  </conditionalFormatting>
  <conditionalFormatting sqref="A60:O60">
    <cfRule type="expression" priority="6" dxfId="0" stopIfTrue="1">
      <formula>MOD(ROW(),2)=1</formula>
    </cfRule>
  </conditionalFormatting>
  <conditionalFormatting sqref="A53:O53">
    <cfRule type="expression" priority="5" dxfId="0" stopIfTrue="1">
      <formula>MOD(ROW(),2)=1</formula>
    </cfRule>
  </conditionalFormatting>
  <conditionalFormatting sqref="A69:O69">
    <cfRule type="expression" priority="4" dxfId="0" stopIfTrue="1">
      <formula>MOD(ROW(),2)=1</formula>
    </cfRule>
  </conditionalFormatting>
  <conditionalFormatting sqref="A75:O75">
    <cfRule type="expression" priority="3" dxfId="0" stopIfTrue="1">
      <formula>MOD(ROW(),2)=1</formula>
    </cfRule>
  </conditionalFormatting>
  <conditionalFormatting sqref="A74:O74">
    <cfRule type="expression" priority="2" dxfId="0" stopIfTrue="1">
      <formula>MOD(ROW(),2)=1</formula>
    </cfRule>
  </conditionalFormatting>
  <conditionalFormatting sqref="A56:O56">
    <cfRule type="expression" priority="1" dxfId="0" stopIfTrue="1">
      <formula>MOD(ROW(),2)=1</formula>
    </cfRule>
  </conditionalFormatting>
  <printOptions horizontalCentered="1"/>
  <pageMargins left="0.25" right="0.25" top="0.25" bottom="0.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ignoredErrors>
    <ignoredError sqref="G9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2017-11-07T15:35:15Z</cp:lastPrinted>
  <dcterms:created xsi:type="dcterms:W3CDTF">2017-11-07T15:34:54Z</dcterms:created>
  <dcterms:modified xsi:type="dcterms:W3CDTF">2017-11-07T17:05:32Z</dcterms:modified>
  <cp:category/>
  <cp:version/>
  <cp:contentType/>
  <cp:contentStatus/>
</cp:coreProperties>
</file>