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3" activeTab="0"/>
  </bookViews>
  <sheets>
    <sheet name="LSUHSC-S ANAL C2A" sheetId="1" r:id="rId1"/>
  </sheets>
  <definedNames>
    <definedName name="\P">'LSUHSC-S ANAL C2A'!#REF!</definedName>
    <definedName name="ACADEMIC_SUPPOR">'LSUHSC-S ANAL C2A'!#REF!</definedName>
    <definedName name="DASH">'LSUHSC-S ANAL C2A'!#REF!</definedName>
    <definedName name="H_1">'LSUHSC-S ANAL C2A'!$A$3:$O$12</definedName>
    <definedName name="INSTIT_SUPP">'LSUHSC-S ANAL C2A'!#REF!</definedName>
    <definedName name="OPER_AND_MAINT">'LSUHSC-S ANAL C2A'!#REF!</definedName>
    <definedName name="P_1">'LSUHSC-S ANAL C2A'!$A$13:$O$137</definedName>
    <definedName name="_xlnm.Print_Area" localSheetId="0">'LSUHSC-S ANAL C2A'!$A$13:$O$137</definedName>
    <definedName name="_xlnm.Print_Titles" localSheetId="0">'LSUHSC-S ANAL C2A'!$1:$12</definedName>
    <definedName name="Print_Titles_MI" localSheetId="0">'LSUHSC-S ANAL C2A'!$3:$12</definedName>
    <definedName name="PUBLIC_SERVICE">'LSUHSC-S ANAL C2A'!#REF!</definedName>
    <definedName name="RESEARCH">'LSUHSC-S ANAL C2A'!#REF!</definedName>
    <definedName name="STUDENT_SERV">'LSUHSC-S ANAL C2A'!#REF!</definedName>
  </definedNames>
  <calcPr fullCalcOnLoad="1"/>
</workbook>
</file>

<file path=xl/sharedStrings.xml><?xml version="1.0" encoding="utf-8"?>
<sst xmlns="http://schemas.openxmlformats.org/spreadsheetml/2006/main" count="130" uniqueCount="92">
  <si>
    <t xml:space="preserve">    Insurance expense                            </t>
  </si>
  <si>
    <t xml:space="preserve">    Miscellaneous expense                       </t>
  </si>
  <si>
    <t xml:space="preserve">      Total institutional support               </t>
  </si>
  <si>
    <t xml:space="preserve">   Scholarships                                 </t>
  </si>
  <si>
    <t xml:space="preserve">   Capital improvements                         </t>
  </si>
  <si>
    <t xml:space="preserve">  Hospital                                      </t>
  </si>
  <si>
    <t xml:space="preserve">    Reserves -</t>
  </si>
  <si>
    <t xml:space="preserve">     Total academic administration and personnel development                      </t>
  </si>
  <si>
    <t xml:space="preserve"> Educational and general:</t>
  </si>
  <si>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</si>
  <si>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</si>
  <si>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</si>
  <si>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</si>
  <si>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</si>
  <si>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</si>
  <si>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</si>
  <si>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</si>
  <si>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</si>
  <si>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</si>
  <si>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ANALYSIS C-2A                                   ANALYSIS OF CURRENT UNRESTRICTED FUND EXPENDITURES                                   ANALYSIS C-2A  </t>
  </si>
  <si>
    <t>FOR THE YEAR ENDED JUNE 30, 2007</t>
  </si>
  <si>
    <t xml:space="preserve">  Instruction --</t>
  </si>
  <si>
    <t xml:space="preserve">   Allied health -</t>
  </si>
  <si>
    <t>$</t>
  </si>
  <si>
    <t xml:space="preserve">   Basic health sciences -</t>
  </si>
  <si>
    <t xml:space="preserve">   Medicine -</t>
  </si>
  <si>
    <t xml:space="preserve">  Research --</t>
  </si>
  <si>
    <t xml:space="preserve">  Academic Support --</t>
  </si>
  <si>
    <t xml:space="preserve">   Academic administration and </t>
  </si>
  <si>
    <t xml:space="preserve">    personnel development - </t>
  </si>
  <si>
    <t xml:space="preserve">  Student Services --</t>
  </si>
  <si>
    <t xml:space="preserve">   School supported services - </t>
  </si>
  <si>
    <t xml:space="preserve">  Institutional Support --</t>
  </si>
  <si>
    <t xml:space="preserve">   General administrative services - </t>
  </si>
  <si>
    <t xml:space="preserve">  Scholarships and Fellowships --</t>
  </si>
  <si>
    <t xml:space="preserve"> Transfers--</t>
  </si>
  <si>
    <t xml:space="preserve">  Nonmandatory transfers for --</t>
  </si>
  <si>
    <t xml:space="preserve"> Hospitals--</t>
  </si>
  <si>
    <t xml:space="preserve">    Cardiopulmonary science                      </t>
  </si>
  <si>
    <t xml:space="preserve">    Child and family services                    </t>
  </si>
  <si>
    <t xml:space="preserve">    Communication disorders                     </t>
  </si>
  <si>
    <t xml:space="preserve">    Occupational therapy                         </t>
  </si>
  <si>
    <t xml:space="preserve">    Physical therapy                             </t>
  </si>
  <si>
    <t xml:space="preserve">    Physicians assistant program                </t>
  </si>
  <si>
    <t xml:space="preserve">     Total allied health                        </t>
  </si>
  <si>
    <t xml:space="preserve">    Anatomy                                      </t>
  </si>
  <si>
    <t xml:space="preserve">    Biochemistry                                 </t>
  </si>
  <si>
    <t xml:space="preserve">    Biometry                                    </t>
  </si>
  <si>
    <t xml:space="preserve">    Microbiology and immunology                  </t>
  </si>
  <si>
    <t xml:space="preserve">    Pathology                                   </t>
  </si>
  <si>
    <t xml:space="preserve">    Pharmacology                                </t>
  </si>
  <si>
    <t xml:space="preserve">    Physiology                                   </t>
  </si>
  <si>
    <t xml:space="preserve">     Total basic health sciences                </t>
  </si>
  <si>
    <t xml:space="preserve">    Multidisciplinary                            </t>
  </si>
  <si>
    <t xml:space="preserve">    Anesthesiology                              </t>
  </si>
  <si>
    <t xml:space="preserve">    Emergency medicine                           </t>
  </si>
  <si>
    <t xml:space="preserve">    Family medicine                              </t>
  </si>
  <si>
    <t xml:space="preserve">    LSUHSC Unit-E A  Conway medical center      </t>
  </si>
  <si>
    <t xml:space="preserve">    Medicine                                    </t>
  </si>
  <si>
    <t xml:space="preserve">    Neurology                                    </t>
  </si>
  <si>
    <t xml:space="preserve">    Neurosurgery                                 </t>
  </si>
  <si>
    <t xml:space="preserve">    Obstetrics and gynecology                   </t>
  </si>
  <si>
    <t xml:space="preserve">    Ophthalmology                                </t>
  </si>
  <si>
    <t xml:space="preserve">    Orthopedics                                 </t>
  </si>
  <si>
    <t xml:space="preserve">    Otorhinolaryngology                         </t>
  </si>
  <si>
    <t xml:space="preserve">    Pediatrics                                  </t>
  </si>
  <si>
    <t xml:space="preserve">    Psychiatry                                   </t>
  </si>
  <si>
    <t xml:space="preserve">    Radiology                                   </t>
  </si>
  <si>
    <t xml:space="preserve">    Surgery                                      </t>
  </si>
  <si>
    <t xml:space="preserve">    Urology                                     </t>
  </si>
  <si>
    <t xml:space="preserve">    Arthritis and rheumatology center            </t>
  </si>
  <si>
    <t xml:space="preserve">    Cancer center                               </t>
  </si>
  <si>
    <t xml:space="preserve">    Dean-Medical School Shreveport                </t>
  </si>
  <si>
    <t xml:space="preserve">    Medical dean                                 </t>
  </si>
  <si>
    <t xml:space="preserve">     Total medicine                             </t>
  </si>
  <si>
    <t xml:space="preserve">      Total instruction                          </t>
  </si>
  <si>
    <t xml:space="preserve">    Cancer - Neuro - Onc                      </t>
  </si>
  <si>
    <t xml:space="preserve">    Fiest Weiller clinics - Med Sch             </t>
  </si>
  <si>
    <t xml:space="preserve">      Total research                             </t>
  </si>
  <si>
    <t xml:space="preserve">    Allied health                               </t>
  </si>
  <si>
    <t xml:space="preserve">    Graduate school                              </t>
  </si>
  <si>
    <t xml:space="preserve">   Library services                            </t>
  </si>
  <si>
    <t xml:space="preserve">   Sponsored Projects Admin                      </t>
  </si>
  <si>
    <t xml:space="preserve">      Total academic support                    </t>
  </si>
  <si>
    <t xml:space="preserve">    Student services-allied health               </t>
  </si>
  <si>
    <t xml:space="preserve">    Student services-medicine                   </t>
  </si>
  <si>
    <t xml:space="preserve">    Student services-medicine                    </t>
  </si>
  <si>
    <t xml:space="preserve">      Total student services                    </t>
  </si>
  <si>
    <t xml:space="preserve">          Total educational and general expenditures, transfers, and hospitals</t>
  </si>
  <si>
    <t xml:space="preserve">   Other -</t>
  </si>
  <si>
    <t xml:space="preserve">  LOUISIANA STATE UNIVERSITY HEALTH SCIENCES CENTER IN SHREVEPORT</t>
  </si>
  <si>
    <t xml:space="preserve">         Total educational and general expenditures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</si>
</sst>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6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ourier New"/>
      <family val="3"/>
    </font>
    <font>
      <b/>
      <sz val="12"/>
      <color indexed="8"/>
      <name val="Courier (W1)"/>
      <family val="3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2"/>
      <name val="Courier New"/>
      <family val="3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3" borderId="0" applyNumberFormat="0" applyBorder="0" applyAlignment="0" applyProtection="0"/>
    <xf numFmtId="0" fontId="8" fillId="4" borderId="1" applyNumberFormat="0" applyAlignment="0" applyProtection="0"/>
    <xf numFmtId="0" fontId="9" fillId="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5" borderId="7" applyNumberFormat="0" applyFont="0" applyAlignment="0" applyProtection="0"/>
    <xf numFmtId="0" fontId="18" fillId="4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horizontal="center" vertical="center"/>
      <protection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3" fillId="6" borderId="0" xfId="42" applyNumberFormat="1" applyFont="1" applyFill="1" applyAlignment="1">
      <alignment vertical="center"/>
    </xf>
    <xf numFmtId="165" fontId="3" fillId="6" borderId="0" xfId="42" applyNumberFormat="1" applyFont="1" applyFill="1" applyAlignment="1" applyProtection="1">
      <alignment vertical="center"/>
      <protection/>
    </xf>
    <xf numFmtId="165" fontId="4" fillId="6" borderId="0" xfId="42" applyNumberFormat="1" applyFont="1" applyFill="1" applyAlignment="1" applyProtection="1">
      <alignment vertical="center"/>
      <protection/>
    </xf>
    <xf numFmtId="165" fontId="4" fillId="6" borderId="0" xfId="42" applyNumberFormat="1" applyFont="1" applyFill="1" applyAlignment="1">
      <alignment vertical="center"/>
    </xf>
    <xf numFmtId="165" fontId="3" fillId="6" borderId="11" xfId="42" applyNumberFormat="1" applyFont="1" applyFill="1" applyBorder="1" applyAlignment="1">
      <alignment vertical="center"/>
    </xf>
    <xf numFmtId="165" fontId="3" fillId="6" borderId="12" xfId="42" applyNumberFormat="1" applyFont="1" applyFill="1" applyBorder="1" applyAlignment="1">
      <alignment vertical="center"/>
    </xf>
    <xf numFmtId="165" fontId="3" fillId="6" borderId="13" xfId="42" applyNumberFormat="1" applyFont="1" applyFill="1" applyBorder="1" applyAlignment="1">
      <alignment vertical="center"/>
    </xf>
    <xf numFmtId="37" fontId="3" fillId="6" borderId="14" xfId="0" applyFont="1" applyFill="1" applyBorder="1" applyAlignment="1">
      <alignment horizontal="centerContinuous" vertical="center"/>
    </xf>
    <xf numFmtId="165" fontId="3" fillId="6" borderId="0" xfId="42" applyNumberFormat="1" applyFont="1" applyFill="1" applyBorder="1" applyAlignment="1" applyProtection="1">
      <alignment horizontal="centerContinuous" vertical="center"/>
      <protection/>
    </xf>
    <xf numFmtId="165" fontId="3" fillId="6" borderId="0" xfId="42" applyNumberFormat="1" applyFont="1" applyFill="1" applyBorder="1" applyAlignment="1">
      <alignment horizontal="centerContinuous" vertical="center"/>
    </xf>
    <xf numFmtId="37" fontId="3" fillId="6" borderId="0" xfId="0" applyFont="1" applyFill="1" applyBorder="1" applyAlignment="1">
      <alignment horizontal="centerContinuous" vertical="center"/>
    </xf>
    <xf numFmtId="165" fontId="3" fillId="6" borderId="15" xfId="42" applyNumberFormat="1" applyFont="1" applyFill="1" applyBorder="1" applyAlignment="1" applyProtection="1">
      <alignment horizontal="centerContinuous" vertical="center"/>
      <protection/>
    </xf>
    <xf numFmtId="165" fontId="3" fillId="6" borderId="14" xfId="42" applyNumberFormat="1" applyFont="1" applyFill="1" applyBorder="1" applyAlignment="1" applyProtection="1">
      <alignment vertical="center"/>
      <protection/>
    </xf>
    <xf numFmtId="165" fontId="3" fillId="6" borderId="0" xfId="42" applyNumberFormat="1" applyFont="1" applyFill="1" applyBorder="1" applyAlignment="1" applyProtection="1">
      <alignment horizontal="center" vertical="center"/>
      <protection/>
    </xf>
    <xf numFmtId="37" fontId="3" fillId="6" borderId="0" xfId="0" applyFont="1" applyFill="1" applyBorder="1" applyAlignment="1">
      <alignment horizontal="center" vertical="center"/>
    </xf>
    <xf numFmtId="165" fontId="3" fillId="6" borderId="0" xfId="42" applyNumberFormat="1" applyFont="1" applyFill="1" applyBorder="1" applyAlignment="1" applyProtection="1">
      <alignment vertical="center"/>
      <protection/>
    </xf>
    <xf numFmtId="165" fontId="3" fillId="6" borderId="15" xfId="42" applyNumberFormat="1" applyFont="1" applyFill="1" applyBorder="1" applyAlignment="1" applyProtection="1">
      <alignment vertical="center"/>
      <protection/>
    </xf>
    <xf numFmtId="165" fontId="4" fillId="6" borderId="16" xfId="42" applyNumberFormat="1" applyFont="1" applyFill="1" applyBorder="1" applyAlignment="1" applyProtection="1">
      <alignment vertical="center"/>
      <protection/>
    </xf>
    <xf numFmtId="165" fontId="4" fillId="6" borderId="17" xfId="42" applyNumberFormat="1" applyFont="1" applyFill="1" applyBorder="1" applyAlignment="1" applyProtection="1">
      <alignment vertical="center"/>
      <protection/>
    </xf>
    <xf numFmtId="165" fontId="4" fillId="6" borderId="18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Border="1" applyAlignment="1">
      <alignment vertical="center"/>
    </xf>
    <xf numFmtId="37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/>
    </xf>
    <xf numFmtId="37" fontId="22" fillId="0" borderId="0" xfId="0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/>
      <protection/>
    </xf>
    <xf numFmtId="41" fontId="23" fillId="0" borderId="0" xfId="0" applyNumberFormat="1" applyFont="1" applyFill="1" applyAlignment="1" applyProtection="1">
      <alignment/>
      <protection/>
    </xf>
    <xf numFmtId="37" fontId="23" fillId="0" borderId="0" xfId="0" applyFont="1" applyFill="1" applyAlignment="1" applyProtection="1">
      <alignment/>
      <protection/>
    </xf>
    <xf numFmtId="37" fontId="23" fillId="0" borderId="0" xfId="0" applyNumberFormat="1" applyFont="1" applyFill="1" applyAlignment="1" applyProtection="1" quotePrefix="1">
      <alignment horizontal="left"/>
      <protection/>
    </xf>
    <xf numFmtId="37" fontId="23" fillId="0" borderId="0" xfId="0" applyNumberFormat="1" applyFont="1" applyFill="1" applyAlignment="1" applyProtection="1">
      <alignment horizontal="center"/>
      <protection/>
    </xf>
    <xf numFmtId="41" fontId="23" fillId="0" borderId="0" xfId="0" applyNumberFormat="1" applyFont="1" applyFill="1" applyAlignment="1" applyProtection="1">
      <alignment horizontal="center"/>
      <protection/>
    </xf>
    <xf numFmtId="41" fontId="24" fillId="0" borderId="0" xfId="0" applyNumberFormat="1" applyFont="1" applyFill="1" applyAlignment="1" applyProtection="1">
      <alignment/>
      <protection/>
    </xf>
    <xf numFmtId="41" fontId="23" fillId="0" borderId="0" xfId="0" applyNumberFormat="1" applyFont="1" applyFill="1" applyAlignment="1" applyProtection="1">
      <alignment/>
      <protection locked="0"/>
    </xf>
    <xf numFmtId="37" fontId="23" fillId="0" borderId="19" xfId="0" applyNumberFormat="1" applyFont="1" applyFill="1" applyBorder="1" applyAlignment="1" applyProtection="1">
      <alignment/>
      <protection/>
    </xf>
    <xf numFmtId="41" fontId="23" fillId="0" borderId="19" xfId="0" applyNumberFormat="1" applyFont="1" applyFill="1" applyBorder="1" applyAlignment="1" applyProtection="1">
      <alignment/>
      <protection/>
    </xf>
    <xf numFmtId="37" fontId="24" fillId="0" borderId="0" xfId="0" applyFont="1" applyFill="1" applyAlignment="1" applyProtection="1">
      <alignment/>
      <protection/>
    </xf>
    <xf numFmtId="41" fontId="23" fillId="0" borderId="10" xfId="0" applyNumberFormat="1" applyFont="1" applyFill="1" applyBorder="1" applyAlignment="1" applyProtection="1">
      <alignment/>
      <protection/>
    </xf>
    <xf numFmtId="37" fontId="23" fillId="0" borderId="0" xfId="0" applyFont="1" applyFill="1" applyBorder="1" applyAlignment="1" applyProtection="1">
      <alignment/>
      <protection/>
    </xf>
    <xf numFmtId="37" fontId="23" fillId="0" borderId="1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 horizontal="center"/>
      <protection/>
    </xf>
    <xf numFmtId="41" fontId="2" fillId="0" borderId="0" xfId="0" applyNumberFormat="1" applyFont="1" applyFill="1" applyAlignment="1" applyProtection="1">
      <alignment horizontal="center"/>
      <protection locked="0"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19" xfId="0" applyNumberFormat="1" applyFont="1" applyFill="1" applyBorder="1" applyAlignment="1" applyProtection="1">
      <alignment/>
      <protection/>
    </xf>
    <xf numFmtId="41" fontId="2" fillId="0" borderId="10" xfId="0" applyNumberFormat="1" applyFont="1" applyFill="1" applyBorder="1" applyAlignment="1" applyProtection="1">
      <alignment/>
      <protection/>
    </xf>
    <xf numFmtId="41" fontId="2" fillId="0" borderId="1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Alignment="1" applyProtection="1">
      <alignment/>
      <protection/>
    </xf>
    <xf numFmtId="37" fontId="23" fillId="0" borderId="20" xfId="0" applyNumberFormat="1" applyFont="1" applyFill="1" applyBorder="1" applyAlignment="1" applyProtection="1">
      <alignment/>
      <protection/>
    </xf>
    <xf numFmtId="41" fontId="23" fillId="0" borderId="20" xfId="0" applyNumberFormat="1" applyFont="1" applyFill="1" applyBorder="1" applyAlignment="1" applyProtection="1">
      <alignment/>
      <protection/>
    </xf>
    <xf numFmtId="41" fontId="2" fillId="0" borderId="20" xfId="0" applyNumberFormat="1" applyFont="1" applyFill="1" applyBorder="1" applyAlignment="1" applyProtection="1">
      <alignment/>
      <protection/>
    </xf>
    <xf numFmtId="41" fontId="23" fillId="0" borderId="21" xfId="0" applyNumberFormat="1" applyFont="1" applyFill="1" applyBorder="1" applyAlignment="1" applyProtection="1">
      <alignment/>
      <protection/>
    </xf>
    <xf numFmtId="165" fontId="2" fillId="0" borderId="10" xfId="42" applyNumberFormat="1" applyFont="1" applyBorder="1" applyAlignment="1" applyProtection="1">
      <alignment vertical="center"/>
      <protection/>
    </xf>
    <xf numFmtId="165" fontId="3" fillId="6" borderId="14" xfId="42" applyNumberFormat="1" applyFont="1" applyFill="1" applyBorder="1" applyAlignment="1" applyProtection="1">
      <alignment horizontal="center" vertical="center"/>
      <protection/>
    </xf>
    <xf numFmtId="37" fontId="3" fillId="6" borderId="0" xfId="0" applyFont="1" applyFill="1" applyBorder="1" applyAlignment="1">
      <alignment horizontal="center" vertical="center"/>
    </xf>
    <xf numFmtId="37" fontId="3" fillId="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933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7.57421875" defaultRowHeight="12"/>
  <cols>
    <col min="1" max="1" width="52.57421875" style="2" customWidth="1"/>
    <col min="2" max="2" width="1.7109375" style="2" customWidth="1"/>
    <col min="3" max="3" width="14.57421875" style="2" customWidth="1"/>
    <col min="4" max="4" width="1.57421875" style="2" customWidth="1"/>
    <col min="5" max="5" width="14.57421875" style="2" customWidth="1"/>
    <col min="6" max="6" width="1.57421875" style="2" customWidth="1"/>
    <col min="7" max="7" width="14.57421875" style="2" customWidth="1"/>
    <col min="8" max="8" width="1.57421875" style="2" customWidth="1"/>
    <col min="9" max="9" width="14.57421875" style="2" customWidth="1"/>
    <col min="10" max="10" width="1.57421875" style="2" customWidth="1"/>
    <col min="11" max="11" width="14.57421875" style="2" customWidth="1"/>
    <col min="12" max="12" width="1.57421875" style="2" customWidth="1"/>
    <col min="13" max="13" width="14.57421875" style="2" customWidth="1"/>
    <col min="14" max="14" width="1.57421875" style="2" customWidth="1"/>
    <col min="15" max="15" width="14.57421875" style="2" customWidth="1"/>
    <col min="16" max="30" width="7.57421875" style="2" customWidth="1"/>
    <col min="31" max="31" width="10.421875" style="2" bestFit="1" customWidth="1"/>
    <col min="32" max="16384" width="7.57421875" style="2" customWidth="1"/>
  </cols>
  <sheetData>
    <row r="1" ht="12.75" thickBot="1"/>
    <row r="2" spans="1:15" s="5" customFormat="1" ht="10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256" s="5" customFormat="1" ht="12">
      <c r="A3" s="12" t="s">
        <v>90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3"/>
      <c r="M3" s="13"/>
      <c r="N3" s="13"/>
      <c r="O3" s="1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5" customFormat="1" ht="8.2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8"/>
      <c r="M4" s="18"/>
      <c r="N4" s="20"/>
      <c r="O4" s="21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5" customFormat="1" ht="12">
      <c r="A5" s="62" t="s">
        <v>19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12">
      <c r="A6" s="12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3"/>
      <c r="M6" s="13"/>
      <c r="N6" s="13"/>
      <c r="O6" s="1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8" customFormat="1" ht="10.5" customHeight="1" thickBo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 customHeight="1">
      <c r="A10" s="1"/>
      <c r="B10" s="1"/>
      <c r="C10" s="1"/>
      <c r="D10" s="1"/>
      <c r="E10" s="1"/>
      <c r="F10" s="1"/>
      <c r="G10" s="1"/>
      <c r="H10" s="1"/>
      <c r="I10" s="3" t="s">
        <v>9</v>
      </c>
      <c r="J10" s="1"/>
      <c r="K10" s="1"/>
      <c r="L10" s="1"/>
      <c r="M10" s="3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" customHeight="1">
      <c r="A11" s="1"/>
      <c r="B11" s="1"/>
      <c r="C11" s="4" t="s">
        <v>11</v>
      </c>
      <c r="D11" s="61"/>
      <c r="E11" s="4" t="s">
        <v>12</v>
      </c>
      <c r="F11" s="61"/>
      <c r="G11" s="4" t="s">
        <v>13</v>
      </c>
      <c r="H11" s="61"/>
      <c r="I11" s="4" t="s">
        <v>14</v>
      </c>
      <c r="J11" s="61"/>
      <c r="K11" s="4" t="s">
        <v>15</v>
      </c>
      <c r="L11" s="61"/>
      <c r="M11" s="4" t="s">
        <v>16</v>
      </c>
      <c r="N11" s="61"/>
      <c r="O11" s="4" t="s">
        <v>17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7" customFormat="1" ht="13.5" customHeight="1">
      <c r="A13" s="32" t="s">
        <v>8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7" customFormat="1" ht="13.5" customHeight="1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7" customFormat="1" ht="13.5" customHeight="1">
      <c r="A15" s="32" t="s">
        <v>21</v>
      </c>
      <c r="B15" s="32"/>
      <c r="C15" s="33"/>
      <c r="D15" s="33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4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7" customFormat="1" ht="13.5" customHeight="1">
      <c r="A16" s="32" t="s">
        <v>22</v>
      </c>
      <c r="B16" s="32"/>
      <c r="C16" s="33"/>
      <c r="D16" s="3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34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7" customFormat="1" ht="13.5" customHeight="1">
      <c r="A17" s="35" t="s">
        <v>38</v>
      </c>
      <c r="B17" s="36" t="s">
        <v>23</v>
      </c>
      <c r="C17" s="33">
        <f aca="true" t="shared" si="0" ref="C17:C22">E17+G17+I17+K17+M17+O17</f>
        <v>338219</v>
      </c>
      <c r="D17" s="37" t="s">
        <v>23</v>
      </c>
      <c r="E17" s="48">
        <v>232983</v>
      </c>
      <c r="F17" s="49" t="s">
        <v>23</v>
      </c>
      <c r="G17" s="48">
        <v>21897</v>
      </c>
      <c r="H17" s="50" t="s">
        <v>23</v>
      </c>
      <c r="I17" s="48">
        <v>67868</v>
      </c>
      <c r="J17" s="50" t="s">
        <v>23</v>
      </c>
      <c r="K17" s="48">
        <v>3275</v>
      </c>
      <c r="L17" s="50" t="s">
        <v>23</v>
      </c>
      <c r="M17" s="48">
        <v>12196</v>
      </c>
      <c r="N17" s="50" t="s">
        <v>23</v>
      </c>
      <c r="O17" s="48">
        <v>0</v>
      </c>
      <c r="P17" s="34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7" customFormat="1" ht="13.5" customHeight="1">
      <c r="A18" s="35" t="s">
        <v>39</v>
      </c>
      <c r="B18" s="32"/>
      <c r="C18" s="33">
        <f t="shared" si="0"/>
        <v>515528</v>
      </c>
      <c r="D18" s="39"/>
      <c r="E18" s="48">
        <v>362484</v>
      </c>
      <c r="F18" s="51"/>
      <c r="G18" s="48">
        <v>30159</v>
      </c>
      <c r="H18" s="51"/>
      <c r="I18" s="48">
        <v>108621</v>
      </c>
      <c r="J18" s="51"/>
      <c r="K18" s="48">
        <v>1466</v>
      </c>
      <c r="L18" s="51"/>
      <c r="M18" s="48">
        <v>12798</v>
      </c>
      <c r="N18" s="51"/>
      <c r="O18" s="48">
        <v>0</v>
      </c>
      <c r="P18" s="34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7" customFormat="1" ht="13.5" customHeight="1">
      <c r="A19" s="35" t="s">
        <v>40</v>
      </c>
      <c r="B19" s="32"/>
      <c r="C19" s="33">
        <f t="shared" si="0"/>
        <v>858809</v>
      </c>
      <c r="D19" s="39"/>
      <c r="E19" s="48">
        <v>543120</v>
      </c>
      <c r="F19" s="51"/>
      <c r="G19" s="48">
        <v>95513</v>
      </c>
      <c r="H19" s="51"/>
      <c r="I19" s="48">
        <v>172098</v>
      </c>
      <c r="J19" s="51"/>
      <c r="K19" s="48">
        <v>3604</v>
      </c>
      <c r="L19" s="51"/>
      <c r="M19" s="48">
        <v>44474</v>
      </c>
      <c r="N19" s="51"/>
      <c r="O19" s="48">
        <v>0</v>
      </c>
      <c r="P19" s="34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7" customFormat="1" ht="13.5" customHeight="1">
      <c r="A20" s="35" t="s">
        <v>41</v>
      </c>
      <c r="B20" s="32"/>
      <c r="C20" s="33">
        <f t="shared" si="0"/>
        <v>451981</v>
      </c>
      <c r="D20" s="39"/>
      <c r="E20" s="48">
        <v>300510</v>
      </c>
      <c r="F20" s="51"/>
      <c r="G20" s="48">
        <v>30857</v>
      </c>
      <c r="H20" s="51"/>
      <c r="I20" s="48">
        <v>92681</v>
      </c>
      <c r="J20" s="51"/>
      <c r="K20" s="48">
        <v>7041</v>
      </c>
      <c r="L20" s="51"/>
      <c r="M20" s="48">
        <v>20892</v>
      </c>
      <c r="N20" s="51"/>
      <c r="O20" s="48">
        <v>0</v>
      </c>
      <c r="P20" s="34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7" customFormat="1" ht="13.5" customHeight="1">
      <c r="A21" s="35" t="s">
        <v>42</v>
      </c>
      <c r="B21" s="32"/>
      <c r="C21" s="33">
        <f t="shared" si="0"/>
        <v>629420</v>
      </c>
      <c r="D21" s="39"/>
      <c r="E21" s="48">
        <v>440284</v>
      </c>
      <c r="F21" s="51"/>
      <c r="G21" s="48">
        <v>30840</v>
      </c>
      <c r="H21" s="51"/>
      <c r="I21" s="48">
        <v>129315</v>
      </c>
      <c r="J21" s="51"/>
      <c r="K21" s="48">
        <v>4195</v>
      </c>
      <c r="L21" s="51"/>
      <c r="M21" s="48">
        <v>24786</v>
      </c>
      <c r="N21" s="51"/>
      <c r="O21" s="48">
        <v>0</v>
      </c>
      <c r="P21" s="3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7" customFormat="1" ht="13.5" customHeight="1">
      <c r="A22" s="35" t="s">
        <v>43</v>
      </c>
      <c r="B22" s="32"/>
      <c r="C22" s="33">
        <f t="shared" si="0"/>
        <v>427811</v>
      </c>
      <c r="D22" s="39"/>
      <c r="E22" s="48">
        <v>289798</v>
      </c>
      <c r="F22" s="51"/>
      <c r="G22" s="48">
        <v>32558</v>
      </c>
      <c r="H22" s="51"/>
      <c r="I22" s="48">
        <v>90192</v>
      </c>
      <c r="J22" s="51"/>
      <c r="K22" s="48">
        <v>1612</v>
      </c>
      <c r="L22" s="51"/>
      <c r="M22" s="48">
        <v>13651</v>
      </c>
      <c r="N22" s="51"/>
      <c r="O22" s="48">
        <v>0</v>
      </c>
      <c r="P22" s="3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7" customFormat="1" ht="13.5" customHeight="1">
      <c r="A23" s="35" t="s">
        <v>44</v>
      </c>
      <c r="B23" s="57"/>
      <c r="C23" s="58">
        <f>SUM(C17:C22)</f>
        <v>3221768</v>
      </c>
      <c r="D23" s="58"/>
      <c r="E23" s="59">
        <f>SUM(E17:E22)</f>
        <v>2169179</v>
      </c>
      <c r="F23" s="59"/>
      <c r="G23" s="59">
        <f>SUM(G17:G22)</f>
        <v>241824</v>
      </c>
      <c r="H23" s="59"/>
      <c r="I23" s="59">
        <f>SUM(I17:I22)</f>
        <v>660775</v>
      </c>
      <c r="J23" s="59"/>
      <c r="K23" s="59">
        <f>SUM(K17:K22)</f>
        <v>21193</v>
      </c>
      <c r="L23" s="59"/>
      <c r="M23" s="59">
        <f>SUM(M17:M22)</f>
        <v>128797</v>
      </c>
      <c r="N23" s="59"/>
      <c r="O23" s="59">
        <f>SUM(O17:O22)</f>
        <v>0</v>
      </c>
      <c r="P23" s="34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7" customFormat="1" ht="14.25" customHeight="1">
      <c r="A24" s="32"/>
      <c r="B24" s="40"/>
      <c r="C24" s="41"/>
      <c r="D24" s="4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34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7" customFormat="1" ht="13.5" customHeight="1">
      <c r="A25" s="32" t="s">
        <v>24</v>
      </c>
      <c r="B25" s="32"/>
      <c r="C25" s="33"/>
      <c r="D25" s="33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7" customFormat="1" ht="14.25" customHeight="1">
      <c r="A26" s="35" t="s">
        <v>45</v>
      </c>
      <c r="B26" s="32"/>
      <c r="C26" s="33">
        <f aca="true" t="shared" si="1" ref="C26:C32">E26+G26+I26+K26+M26+O26</f>
        <v>1162633</v>
      </c>
      <c r="D26" s="39"/>
      <c r="E26" s="48">
        <v>842494</v>
      </c>
      <c r="F26" s="51"/>
      <c r="G26" s="48">
        <v>26176</v>
      </c>
      <c r="H26" s="51"/>
      <c r="I26" s="48">
        <v>225513</v>
      </c>
      <c r="J26" s="51"/>
      <c r="K26" s="48">
        <v>0</v>
      </c>
      <c r="L26" s="51"/>
      <c r="M26" s="48">
        <v>68450</v>
      </c>
      <c r="N26" s="51"/>
      <c r="O26" s="48">
        <v>0</v>
      </c>
      <c r="P26" s="42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27" customFormat="1" ht="13.5" customHeight="1">
      <c r="A27" s="35" t="s">
        <v>46</v>
      </c>
      <c r="B27" s="32"/>
      <c r="C27" s="33">
        <f t="shared" si="1"/>
        <v>1283620</v>
      </c>
      <c r="D27" s="39"/>
      <c r="E27" s="48">
        <v>908514</v>
      </c>
      <c r="F27" s="51"/>
      <c r="G27" s="48">
        <v>48732</v>
      </c>
      <c r="H27" s="51"/>
      <c r="I27" s="48">
        <v>239419</v>
      </c>
      <c r="J27" s="51"/>
      <c r="K27" s="48">
        <v>0</v>
      </c>
      <c r="L27" s="51"/>
      <c r="M27" s="48">
        <v>86955</v>
      </c>
      <c r="N27" s="51"/>
      <c r="O27" s="48">
        <v>0</v>
      </c>
      <c r="P27" s="42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7" customFormat="1" ht="14.25" customHeight="1">
      <c r="A28" s="35" t="s">
        <v>47</v>
      </c>
      <c r="B28" s="32"/>
      <c r="C28" s="33">
        <f t="shared" si="1"/>
        <v>206835</v>
      </c>
      <c r="D28" s="39"/>
      <c r="E28" s="48">
        <v>133519</v>
      </c>
      <c r="F28" s="51"/>
      <c r="G28" s="48">
        <v>20578</v>
      </c>
      <c r="H28" s="51"/>
      <c r="I28" s="48">
        <v>43130</v>
      </c>
      <c r="J28" s="51"/>
      <c r="K28" s="48">
        <v>0</v>
      </c>
      <c r="L28" s="51"/>
      <c r="M28" s="48">
        <v>9608</v>
      </c>
      <c r="N28" s="51"/>
      <c r="O28" s="48">
        <v>0</v>
      </c>
      <c r="P28" s="42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7" customFormat="1" ht="14.25" customHeight="1">
      <c r="A29" s="35" t="s">
        <v>48</v>
      </c>
      <c r="B29" s="32"/>
      <c r="C29" s="33">
        <f t="shared" si="1"/>
        <v>1204714</v>
      </c>
      <c r="D29" s="39"/>
      <c r="E29" s="48">
        <v>790340</v>
      </c>
      <c r="F29" s="51"/>
      <c r="G29" s="48">
        <v>22126</v>
      </c>
      <c r="H29" s="51"/>
      <c r="I29" s="48">
        <v>182474</v>
      </c>
      <c r="J29" s="51"/>
      <c r="K29" s="48">
        <v>0</v>
      </c>
      <c r="L29" s="51"/>
      <c r="M29" s="48">
        <v>209774</v>
      </c>
      <c r="N29" s="51"/>
      <c r="O29" s="48">
        <v>0</v>
      </c>
      <c r="P29" s="42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7" customFormat="1" ht="14.25" customHeight="1">
      <c r="A30" s="35" t="s">
        <v>49</v>
      </c>
      <c r="B30" s="32"/>
      <c r="C30" s="33">
        <f t="shared" si="1"/>
        <v>55181</v>
      </c>
      <c r="D30" s="39"/>
      <c r="E30" s="48">
        <v>40867</v>
      </c>
      <c r="F30" s="51"/>
      <c r="G30" s="48">
        <v>0</v>
      </c>
      <c r="H30" s="51"/>
      <c r="I30" s="48">
        <v>11380</v>
      </c>
      <c r="J30" s="51"/>
      <c r="K30" s="48">
        <v>0</v>
      </c>
      <c r="L30" s="51"/>
      <c r="M30" s="48">
        <v>2934</v>
      </c>
      <c r="N30" s="51"/>
      <c r="O30" s="48">
        <v>0</v>
      </c>
      <c r="P30" s="42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7" customFormat="1" ht="13.5" customHeight="1">
      <c r="A31" s="35" t="s">
        <v>50</v>
      </c>
      <c r="B31" s="32"/>
      <c r="C31" s="33">
        <f t="shared" si="1"/>
        <v>964615</v>
      </c>
      <c r="D31" s="39"/>
      <c r="E31" s="48">
        <v>632164</v>
      </c>
      <c r="F31" s="51"/>
      <c r="G31" s="48">
        <v>71939</v>
      </c>
      <c r="H31" s="51"/>
      <c r="I31" s="48">
        <v>183165</v>
      </c>
      <c r="J31" s="51"/>
      <c r="K31" s="48">
        <v>0</v>
      </c>
      <c r="L31" s="51"/>
      <c r="M31" s="48">
        <v>77347</v>
      </c>
      <c r="N31" s="51"/>
      <c r="O31" s="48">
        <v>0</v>
      </c>
      <c r="P31" s="42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7" customFormat="1" ht="13.5" customHeight="1">
      <c r="A32" s="35" t="s">
        <v>51</v>
      </c>
      <c r="B32" s="32"/>
      <c r="C32" s="33">
        <f t="shared" si="1"/>
        <v>1126607</v>
      </c>
      <c r="D32" s="39"/>
      <c r="E32" s="48">
        <v>796368</v>
      </c>
      <c r="F32" s="51"/>
      <c r="G32" s="48">
        <v>0</v>
      </c>
      <c r="H32" s="51"/>
      <c r="I32" s="48">
        <v>142977</v>
      </c>
      <c r="J32" s="51"/>
      <c r="K32" s="48">
        <v>0</v>
      </c>
      <c r="L32" s="51"/>
      <c r="M32" s="48">
        <v>187262</v>
      </c>
      <c r="N32" s="51"/>
      <c r="O32" s="48">
        <v>0</v>
      </c>
      <c r="P32" s="42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7" customFormat="1" ht="14.25" customHeight="1">
      <c r="A33" s="35" t="s">
        <v>52</v>
      </c>
      <c r="B33" s="57"/>
      <c r="C33" s="58">
        <f>SUM(C26:C32)</f>
        <v>6004205</v>
      </c>
      <c r="D33" s="58"/>
      <c r="E33" s="59">
        <f>SUM(E26:E32)</f>
        <v>4144266</v>
      </c>
      <c r="F33" s="59"/>
      <c r="G33" s="59">
        <f>SUM(G26:G32)</f>
        <v>189551</v>
      </c>
      <c r="H33" s="59"/>
      <c r="I33" s="59">
        <f>SUM(I26:I32)</f>
        <v>1028058</v>
      </c>
      <c r="J33" s="59"/>
      <c r="K33" s="59">
        <f>SUM(K26:K32)</f>
        <v>0</v>
      </c>
      <c r="L33" s="59"/>
      <c r="M33" s="59">
        <f>SUM(M26:M32)</f>
        <v>642330</v>
      </c>
      <c r="N33" s="59"/>
      <c r="O33" s="59">
        <f>SUM(O26:O32)</f>
        <v>0</v>
      </c>
      <c r="P33" s="34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27" customFormat="1" ht="14.25" customHeight="1">
      <c r="A34" s="32"/>
      <c r="B34" s="40"/>
      <c r="C34" s="41"/>
      <c r="D34" s="4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3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27" customFormat="1" ht="13.5" customHeight="1">
      <c r="A35" s="32" t="s">
        <v>25</v>
      </c>
      <c r="B35" s="32"/>
      <c r="C35" s="33"/>
      <c r="D35" s="33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34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27" customFormat="1" ht="14.25" customHeight="1">
      <c r="A36" s="35" t="s">
        <v>54</v>
      </c>
      <c r="B36" s="32"/>
      <c r="C36" s="33">
        <f aca="true" t="shared" si="2" ref="C36:C56">E36+G36+I36+K36+M36+O36</f>
        <v>2111142</v>
      </c>
      <c r="D36" s="33"/>
      <c r="E36" s="48">
        <v>1347542</v>
      </c>
      <c r="F36" s="51"/>
      <c r="G36" s="48">
        <v>115666</v>
      </c>
      <c r="H36" s="51"/>
      <c r="I36" s="48">
        <v>406118</v>
      </c>
      <c r="J36" s="51"/>
      <c r="K36" s="48">
        <v>62203</v>
      </c>
      <c r="L36" s="51"/>
      <c r="M36" s="48">
        <v>178195</v>
      </c>
      <c r="N36" s="51"/>
      <c r="O36" s="48">
        <v>1418</v>
      </c>
      <c r="P36" s="42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27" customFormat="1" ht="14.25" customHeight="1">
      <c r="A37" s="35" t="s">
        <v>55</v>
      </c>
      <c r="B37" s="32"/>
      <c r="C37" s="33">
        <f t="shared" si="2"/>
        <v>2464691</v>
      </c>
      <c r="D37" s="33"/>
      <c r="E37" s="48">
        <v>1748092</v>
      </c>
      <c r="F37" s="51"/>
      <c r="G37" s="48">
        <v>86949</v>
      </c>
      <c r="H37" s="51"/>
      <c r="I37" s="48">
        <v>505334</v>
      </c>
      <c r="J37" s="51"/>
      <c r="K37" s="48">
        <v>0</v>
      </c>
      <c r="L37" s="51"/>
      <c r="M37" s="48">
        <v>124316</v>
      </c>
      <c r="N37" s="51"/>
      <c r="O37" s="48">
        <v>0</v>
      </c>
      <c r="P37" s="42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27" customFormat="1" ht="13.5" customHeight="1">
      <c r="A38" s="35" t="s">
        <v>56</v>
      </c>
      <c r="B38" s="32"/>
      <c r="C38" s="33">
        <f t="shared" si="2"/>
        <v>3463598</v>
      </c>
      <c r="D38" s="33"/>
      <c r="E38" s="48">
        <v>2077462</v>
      </c>
      <c r="F38" s="51"/>
      <c r="G38" s="48">
        <v>319914</v>
      </c>
      <c r="H38" s="51"/>
      <c r="I38" s="48">
        <v>642511</v>
      </c>
      <c r="J38" s="51"/>
      <c r="K38" s="48">
        <v>18978</v>
      </c>
      <c r="L38" s="51"/>
      <c r="M38" s="48">
        <v>386328</v>
      </c>
      <c r="N38" s="51"/>
      <c r="O38" s="48">
        <v>18405</v>
      </c>
      <c r="P38" s="42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27" customFormat="1" ht="14.25" customHeight="1">
      <c r="A39" s="35" t="s">
        <v>57</v>
      </c>
      <c r="B39" s="32"/>
      <c r="C39" s="33">
        <f t="shared" si="2"/>
        <v>3004231</v>
      </c>
      <c r="D39" s="33"/>
      <c r="E39" s="48">
        <v>2092145</v>
      </c>
      <c r="F39" s="51"/>
      <c r="G39" s="48">
        <v>112280</v>
      </c>
      <c r="H39" s="51"/>
      <c r="I39" s="48">
        <v>616588</v>
      </c>
      <c r="J39" s="51"/>
      <c r="K39" s="48">
        <v>899</v>
      </c>
      <c r="L39" s="51"/>
      <c r="M39" s="48">
        <v>182319</v>
      </c>
      <c r="N39" s="51"/>
      <c r="O39" s="48">
        <v>0</v>
      </c>
      <c r="P39" s="42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27" customFormat="1" ht="14.25" customHeight="1">
      <c r="A40" s="35" t="s">
        <v>58</v>
      </c>
      <c r="B40" s="32"/>
      <c r="C40" s="33">
        <f t="shared" si="2"/>
        <v>5523172</v>
      </c>
      <c r="D40" s="33"/>
      <c r="E40" s="48">
        <v>3890182</v>
      </c>
      <c r="F40" s="51"/>
      <c r="G40" s="48">
        <v>442112</v>
      </c>
      <c r="H40" s="51"/>
      <c r="I40" s="48">
        <v>1190878</v>
      </c>
      <c r="J40" s="51"/>
      <c r="K40" s="48">
        <v>0</v>
      </c>
      <c r="L40" s="51"/>
      <c r="M40" s="48">
        <v>0</v>
      </c>
      <c r="N40" s="51"/>
      <c r="O40" s="48">
        <v>0</v>
      </c>
      <c r="P40" s="42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27" customFormat="1" ht="13.5" customHeight="1">
      <c r="A41" s="35" t="s">
        <v>59</v>
      </c>
      <c r="B41" s="32"/>
      <c r="C41" s="33">
        <f t="shared" si="2"/>
        <v>1373048</v>
      </c>
      <c r="D41" s="33"/>
      <c r="E41" s="48">
        <v>1006236</v>
      </c>
      <c r="F41" s="51"/>
      <c r="G41" s="48">
        <v>55034</v>
      </c>
      <c r="H41" s="51"/>
      <c r="I41" s="48">
        <v>286242</v>
      </c>
      <c r="J41" s="51"/>
      <c r="K41" s="48">
        <v>0</v>
      </c>
      <c r="L41" s="51"/>
      <c r="M41" s="48">
        <v>25536</v>
      </c>
      <c r="N41" s="51"/>
      <c r="O41" s="48">
        <v>0</v>
      </c>
      <c r="P41" s="42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27" customFormat="1" ht="14.25" customHeight="1">
      <c r="A42" s="35" t="s">
        <v>60</v>
      </c>
      <c r="B42" s="32"/>
      <c r="C42" s="33">
        <f t="shared" si="2"/>
        <v>646586</v>
      </c>
      <c r="D42" s="33"/>
      <c r="E42" s="48">
        <v>435295</v>
      </c>
      <c r="F42" s="51"/>
      <c r="G42" s="48">
        <v>74125</v>
      </c>
      <c r="H42" s="51"/>
      <c r="I42" s="48">
        <v>137166</v>
      </c>
      <c r="J42" s="51"/>
      <c r="K42" s="48">
        <v>0</v>
      </c>
      <c r="L42" s="51"/>
      <c r="M42" s="48">
        <v>0</v>
      </c>
      <c r="N42" s="51"/>
      <c r="O42" s="48">
        <v>0</v>
      </c>
      <c r="P42" s="42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27" customFormat="1" ht="13.5" customHeight="1">
      <c r="A43" s="35" t="s">
        <v>61</v>
      </c>
      <c r="B43" s="32"/>
      <c r="C43" s="33">
        <f t="shared" si="2"/>
        <v>1828297</v>
      </c>
      <c r="D43" s="33"/>
      <c r="E43" s="48">
        <v>1256166</v>
      </c>
      <c r="F43" s="51"/>
      <c r="G43" s="48">
        <v>182413</v>
      </c>
      <c r="H43" s="51"/>
      <c r="I43" s="48">
        <v>389718</v>
      </c>
      <c r="J43" s="51"/>
      <c r="K43" s="48">
        <v>0</v>
      </c>
      <c r="L43" s="51"/>
      <c r="M43" s="48">
        <v>0</v>
      </c>
      <c r="N43" s="51"/>
      <c r="O43" s="48">
        <v>0</v>
      </c>
      <c r="P43" s="42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27" customFormat="1" ht="14.25" customHeight="1">
      <c r="A44" s="35" t="s">
        <v>62</v>
      </c>
      <c r="B44" s="32"/>
      <c r="C44" s="33">
        <f t="shared" si="2"/>
        <v>974270</v>
      </c>
      <c r="D44" s="33"/>
      <c r="E44" s="48">
        <v>710308</v>
      </c>
      <c r="F44" s="51"/>
      <c r="G44" s="48">
        <v>40490</v>
      </c>
      <c r="H44" s="51"/>
      <c r="I44" s="48">
        <v>208554</v>
      </c>
      <c r="J44" s="51"/>
      <c r="K44" s="48">
        <v>0</v>
      </c>
      <c r="L44" s="51"/>
      <c r="M44" s="48">
        <v>14918</v>
      </c>
      <c r="N44" s="51"/>
      <c r="O44" s="48">
        <v>0</v>
      </c>
      <c r="P44" s="42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27" customFormat="1" ht="13.5" customHeight="1">
      <c r="A45" s="35" t="s">
        <v>63</v>
      </c>
      <c r="B45" s="32"/>
      <c r="C45" s="33">
        <f t="shared" si="2"/>
        <v>1210944</v>
      </c>
      <c r="D45" s="33"/>
      <c r="E45" s="48">
        <v>761724</v>
      </c>
      <c r="F45" s="51"/>
      <c r="G45" s="48">
        <v>177762</v>
      </c>
      <c r="H45" s="51"/>
      <c r="I45" s="48">
        <v>235797</v>
      </c>
      <c r="J45" s="51"/>
      <c r="K45" s="48">
        <v>0</v>
      </c>
      <c r="L45" s="51"/>
      <c r="M45" s="48">
        <v>35661</v>
      </c>
      <c r="N45" s="51"/>
      <c r="O45" s="48">
        <v>0</v>
      </c>
      <c r="P45" s="42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27" customFormat="1" ht="14.25" customHeight="1">
      <c r="A46" s="35" t="s">
        <v>64</v>
      </c>
      <c r="B46" s="32"/>
      <c r="C46" s="33">
        <f t="shared" si="2"/>
        <v>860186</v>
      </c>
      <c r="D46" s="33"/>
      <c r="E46" s="48">
        <v>598811</v>
      </c>
      <c r="F46" s="51"/>
      <c r="G46" s="48">
        <v>67557</v>
      </c>
      <c r="H46" s="51"/>
      <c r="I46" s="48">
        <v>182349</v>
      </c>
      <c r="J46" s="51"/>
      <c r="K46" s="48">
        <v>0</v>
      </c>
      <c r="L46" s="51"/>
      <c r="M46" s="48">
        <v>11469</v>
      </c>
      <c r="N46" s="51"/>
      <c r="O46" s="48">
        <v>0</v>
      </c>
      <c r="P46" s="42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27" customFormat="1" ht="14.25" customHeight="1">
      <c r="A47" s="35" t="s">
        <v>65</v>
      </c>
      <c r="B47" s="32"/>
      <c r="C47" s="33">
        <f t="shared" si="2"/>
        <v>271865</v>
      </c>
      <c r="D47" s="33"/>
      <c r="E47" s="48">
        <v>140378</v>
      </c>
      <c r="F47" s="51"/>
      <c r="G47" s="48">
        <v>0</v>
      </c>
      <c r="H47" s="51"/>
      <c r="I47" s="48">
        <v>39306</v>
      </c>
      <c r="J47" s="51"/>
      <c r="K47" s="48">
        <v>0</v>
      </c>
      <c r="L47" s="51"/>
      <c r="M47" s="48">
        <v>92181</v>
      </c>
      <c r="N47" s="51"/>
      <c r="O47" s="48">
        <v>0</v>
      </c>
      <c r="P47" s="42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27" customFormat="1" ht="13.5" customHeight="1">
      <c r="A48" s="35" t="s">
        <v>66</v>
      </c>
      <c r="B48" s="32"/>
      <c r="C48" s="33">
        <f t="shared" si="2"/>
        <v>2393727</v>
      </c>
      <c r="D48" s="33"/>
      <c r="E48" s="48">
        <v>1693304</v>
      </c>
      <c r="F48" s="51"/>
      <c r="G48" s="48">
        <v>88654</v>
      </c>
      <c r="H48" s="51"/>
      <c r="I48" s="48">
        <v>493493</v>
      </c>
      <c r="J48" s="51"/>
      <c r="K48" s="48">
        <v>0</v>
      </c>
      <c r="L48" s="51"/>
      <c r="M48" s="48">
        <v>118276</v>
      </c>
      <c r="N48" s="51"/>
      <c r="O48" s="48">
        <v>0</v>
      </c>
      <c r="P48" s="42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27" customFormat="1" ht="13.5" customHeight="1">
      <c r="A49" s="35" t="s">
        <v>67</v>
      </c>
      <c r="B49" s="32"/>
      <c r="C49" s="33">
        <f t="shared" si="2"/>
        <v>1615124</v>
      </c>
      <c r="D49" s="33"/>
      <c r="E49" s="48">
        <v>1241379</v>
      </c>
      <c r="F49" s="51"/>
      <c r="G49" s="48">
        <v>20685</v>
      </c>
      <c r="H49" s="51"/>
      <c r="I49" s="48">
        <v>353060</v>
      </c>
      <c r="J49" s="51"/>
      <c r="K49" s="48">
        <v>0</v>
      </c>
      <c r="L49" s="51"/>
      <c r="M49" s="48">
        <v>0</v>
      </c>
      <c r="N49" s="51"/>
      <c r="O49" s="48">
        <v>0</v>
      </c>
      <c r="P49" s="42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27" customFormat="1" ht="14.25" customHeight="1">
      <c r="A50" s="35" t="s">
        <v>68</v>
      </c>
      <c r="B50" s="32"/>
      <c r="C50" s="33">
        <f t="shared" si="2"/>
        <v>3154114</v>
      </c>
      <c r="D50" s="33"/>
      <c r="E50" s="48">
        <v>1771186</v>
      </c>
      <c r="F50" s="51"/>
      <c r="G50" s="48">
        <v>727731</v>
      </c>
      <c r="H50" s="51"/>
      <c r="I50" s="48">
        <v>643349</v>
      </c>
      <c r="J50" s="51"/>
      <c r="K50" s="48">
        <v>0</v>
      </c>
      <c r="L50" s="51"/>
      <c r="M50" s="48">
        <v>11848</v>
      </c>
      <c r="N50" s="51"/>
      <c r="O50" s="48">
        <v>0</v>
      </c>
      <c r="P50" s="42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27" customFormat="1" ht="13.5" customHeight="1">
      <c r="A51" s="35" t="s">
        <v>69</v>
      </c>
      <c r="B51" s="32"/>
      <c r="C51" s="33">
        <f t="shared" si="2"/>
        <v>482901</v>
      </c>
      <c r="D51" s="33"/>
      <c r="E51" s="48">
        <v>308672</v>
      </c>
      <c r="F51" s="51"/>
      <c r="G51" s="48">
        <v>50485</v>
      </c>
      <c r="H51" s="51"/>
      <c r="I51" s="48">
        <v>100456</v>
      </c>
      <c r="J51" s="51"/>
      <c r="K51" s="48">
        <v>0</v>
      </c>
      <c r="L51" s="51"/>
      <c r="M51" s="48">
        <v>23288</v>
      </c>
      <c r="N51" s="51"/>
      <c r="O51" s="48">
        <v>0</v>
      </c>
      <c r="P51" s="42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s="27" customFormat="1" ht="13.5" customHeight="1">
      <c r="A52" s="35" t="s">
        <v>70</v>
      </c>
      <c r="B52" s="32"/>
      <c r="C52" s="33">
        <f t="shared" si="2"/>
        <v>894733</v>
      </c>
      <c r="D52" s="33"/>
      <c r="E52" s="48">
        <v>518319</v>
      </c>
      <c r="F52" s="51"/>
      <c r="G52" s="48">
        <v>122190</v>
      </c>
      <c r="H52" s="51"/>
      <c r="I52" s="48">
        <v>163880</v>
      </c>
      <c r="J52" s="51"/>
      <c r="K52" s="48">
        <v>17031</v>
      </c>
      <c r="L52" s="51"/>
      <c r="M52" s="48">
        <v>70903</v>
      </c>
      <c r="N52" s="51"/>
      <c r="O52" s="48">
        <v>2410</v>
      </c>
      <c r="P52" s="42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s="27" customFormat="1" ht="14.25" customHeight="1">
      <c r="A53" s="35" t="s">
        <v>71</v>
      </c>
      <c r="B53" s="32"/>
      <c r="C53" s="33">
        <f t="shared" si="2"/>
        <v>1059718</v>
      </c>
      <c r="D53" s="33"/>
      <c r="E53" s="48">
        <v>762572</v>
      </c>
      <c r="F53" s="51"/>
      <c r="G53" s="48">
        <v>67449</v>
      </c>
      <c r="H53" s="51"/>
      <c r="I53" s="48">
        <v>229697</v>
      </c>
      <c r="J53" s="51"/>
      <c r="K53" s="48">
        <v>0</v>
      </c>
      <c r="L53" s="51"/>
      <c r="M53" s="48">
        <v>0</v>
      </c>
      <c r="N53" s="51"/>
      <c r="O53" s="48">
        <v>0</v>
      </c>
      <c r="P53" s="42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s="27" customFormat="1" ht="14.25" customHeight="1">
      <c r="A54" s="35" t="s">
        <v>53</v>
      </c>
      <c r="B54" s="32"/>
      <c r="C54" s="33">
        <f t="shared" si="2"/>
        <v>-7189376</v>
      </c>
      <c r="D54" s="33"/>
      <c r="E54" s="48">
        <f>-7498750+4</f>
        <v>-7498746</v>
      </c>
      <c r="F54" s="51"/>
      <c r="G54" s="48">
        <v>613375</v>
      </c>
      <c r="H54" s="51"/>
      <c r="I54" s="48">
        <v>-1273322</v>
      </c>
      <c r="J54" s="51"/>
      <c r="K54" s="48">
        <v>2433</v>
      </c>
      <c r="L54" s="51"/>
      <c r="M54" s="48">
        <v>963267</v>
      </c>
      <c r="N54" s="51"/>
      <c r="O54" s="48">
        <v>3617</v>
      </c>
      <c r="P54" s="42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s="27" customFormat="1" ht="13.5" customHeight="1">
      <c r="A55" s="35" t="s">
        <v>72</v>
      </c>
      <c r="B55" s="32"/>
      <c r="C55" s="33">
        <f t="shared" si="2"/>
        <v>426698</v>
      </c>
      <c r="D55" s="33"/>
      <c r="E55" s="48">
        <v>78587</v>
      </c>
      <c r="F55" s="51"/>
      <c r="G55" s="48">
        <v>29830</v>
      </c>
      <c r="H55" s="51"/>
      <c r="I55" s="48">
        <v>28825</v>
      </c>
      <c r="J55" s="51"/>
      <c r="K55" s="48">
        <v>350</v>
      </c>
      <c r="L55" s="51"/>
      <c r="M55" s="48">
        <v>90013</v>
      </c>
      <c r="N55" s="51"/>
      <c r="O55" s="48">
        <v>199093</v>
      </c>
      <c r="P55" s="42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s="27" customFormat="1" ht="14.25" customHeight="1">
      <c r="A56" s="35" t="s">
        <v>73</v>
      </c>
      <c r="B56" s="32"/>
      <c r="C56" s="33">
        <f t="shared" si="2"/>
        <v>270977</v>
      </c>
      <c r="D56" s="33"/>
      <c r="E56" s="48">
        <v>104648</v>
      </c>
      <c r="F56" s="51"/>
      <c r="G56" s="48">
        <v>26816</v>
      </c>
      <c r="H56" s="51"/>
      <c r="I56" s="48">
        <v>36649</v>
      </c>
      <c r="J56" s="51"/>
      <c r="K56" s="48">
        <v>14709</v>
      </c>
      <c r="L56" s="51"/>
      <c r="M56" s="48">
        <v>79985</v>
      </c>
      <c r="N56" s="51"/>
      <c r="O56" s="48">
        <v>8170</v>
      </c>
      <c r="P56" s="42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s="27" customFormat="1" ht="14.25" customHeight="1">
      <c r="A57" s="35" t="s">
        <v>74</v>
      </c>
      <c r="B57" s="57"/>
      <c r="C57" s="58">
        <f>SUM(C36:C56)</f>
        <v>26840646</v>
      </c>
      <c r="D57" s="58"/>
      <c r="E57" s="59">
        <f>SUM(E36:E56)</f>
        <v>15044262</v>
      </c>
      <c r="F57" s="59"/>
      <c r="G57" s="59">
        <f>SUM(G36:G56)</f>
        <v>3421517</v>
      </c>
      <c r="H57" s="59"/>
      <c r="I57" s="59">
        <f>SUM(I36:I56)</f>
        <v>5616648</v>
      </c>
      <c r="J57" s="59"/>
      <c r="K57" s="59">
        <f>SUM(K36:K56)</f>
        <v>116603</v>
      </c>
      <c r="L57" s="59"/>
      <c r="M57" s="59">
        <f>SUM(M36:M56)</f>
        <v>2408503</v>
      </c>
      <c r="N57" s="59"/>
      <c r="O57" s="59">
        <f>SUM(O36:O56)</f>
        <v>233113</v>
      </c>
      <c r="P57" s="34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s="27" customFormat="1" ht="13.5" customHeight="1">
      <c r="A58" s="32"/>
      <c r="B58" s="40"/>
      <c r="C58" s="41"/>
      <c r="D58" s="4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34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s="27" customFormat="1" ht="14.25" customHeight="1">
      <c r="A59" s="35" t="s">
        <v>75</v>
      </c>
      <c r="B59" s="45"/>
      <c r="C59" s="53">
        <f>C23+C33+C57</f>
        <v>36066619</v>
      </c>
      <c r="D59" s="43"/>
      <c r="E59" s="53">
        <f>E23+E33+E57</f>
        <v>21357707</v>
      </c>
      <c r="F59" s="53"/>
      <c r="G59" s="53">
        <f>G23+G33+G57</f>
        <v>3852892</v>
      </c>
      <c r="H59" s="53"/>
      <c r="I59" s="53">
        <f>I23+I33+I57</f>
        <v>7305481</v>
      </c>
      <c r="J59" s="53"/>
      <c r="K59" s="53">
        <f>K23+K33+K57</f>
        <v>137796</v>
      </c>
      <c r="L59" s="53"/>
      <c r="M59" s="53">
        <f>M23+M33+M57</f>
        <v>3179630</v>
      </c>
      <c r="N59" s="53"/>
      <c r="O59" s="53">
        <f>O23+O33+O57</f>
        <v>233113</v>
      </c>
      <c r="P59" s="34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s="27" customFormat="1" ht="13.5" customHeight="1">
      <c r="A60" s="32"/>
      <c r="B60" s="32"/>
      <c r="C60" s="33"/>
      <c r="D60" s="33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34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s="27" customFormat="1" ht="14.25" customHeight="1">
      <c r="A61" s="32" t="s">
        <v>26</v>
      </c>
      <c r="B61" s="32"/>
      <c r="C61" s="33"/>
      <c r="D61" s="33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3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s="27" customFormat="1" ht="13.5" customHeight="1">
      <c r="A62" s="32" t="s">
        <v>24</v>
      </c>
      <c r="B62" s="32"/>
      <c r="C62" s="33"/>
      <c r="D62" s="33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3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27" customFormat="1" ht="14.25" customHeight="1">
      <c r="A63" s="35" t="s">
        <v>45</v>
      </c>
      <c r="B63" s="32"/>
      <c r="C63" s="33">
        <f aca="true" t="shared" si="3" ref="C63:C68">E63+G63+I63+K63+M63+O63</f>
        <v>365895</v>
      </c>
      <c r="D63" s="39"/>
      <c r="E63" s="48">
        <v>227982</v>
      </c>
      <c r="F63" s="51"/>
      <c r="G63" s="48">
        <v>70402</v>
      </c>
      <c r="H63" s="51"/>
      <c r="I63" s="48">
        <v>64931</v>
      </c>
      <c r="J63" s="51"/>
      <c r="K63" s="48">
        <v>0</v>
      </c>
      <c r="L63" s="51"/>
      <c r="M63" s="48">
        <v>2580</v>
      </c>
      <c r="N63" s="51"/>
      <c r="O63" s="48">
        <v>0</v>
      </c>
      <c r="P63" s="42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</row>
    <row r="64" spans="1:256" s="27" customFormat="1" ht="13.5" customHeight="1">
      <c r="A64" s="35" t="s">
        <v>46</v>
      </c>
      <c r="B64" s="32"/>
      <c r="C64" s="33">
        <f t="shared" si="3"/>
        <v>269293</v>
      </c>
      <c r="D64" s="39"/>
      <c r="E64" s="48">
        <v>227590</v>
      </c>
      <c r="F64" s="51"/>
      <c r="G64" s="48">
        <v>0</v>
      </c>
      <c r="H64" s="51"/>
      <c r="I64" s="48">
        <v>41230</v>
      </c>
      <c r="J64" s="51"/>
      <c r="K64" s="48">
        <v>0</v>
      </c>
      <c r="L64" s="51"/>
      <c r="M64" s="48">
        <v>473</v>
      </c>
      <c r="N64" s="51"/>
      <c r="O64" s="48">
        <v>0</v>
      </c>
      <c r="P64" s="42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</row>
    <row r="65" spans="1:256" s="27" customFormat="1" ht="14.25" customHeight="1">
      <c r="A65" s="35" t="s">
        <v>48</v>
      </c>
      <c r="B65" s="32"/>
      <c r="C65" s="33">
        <f t="shared" si="3"/>
        <v>506033</v>
      </c>
      <c r="D65" s="39"/>
      <c r="E65" s="48">
        <v>428392</v>
      </c>
      <c r="F65" s="51"/>
      <c r="G65" s="48">
        <v>0</v>
      </c>
      <c r="H65" s="51"/>
      <c r="I65" s="48">
        <v>72595</v>
      </c>
      <c r="J65" s="51"/>
      <c r="K65" s="48">
        <v>0</v>
      </c>
      <c r="L65" s="51"/>
      <c r="M65" s="48">
        <v>5046</v>
      </c>
      <c r="N65" s="51"/>
      <c r="O65" s="48">
        <v>0</v>
      </c>
      <c r="P65" s="42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1:256" s="27" customFormat="1" ht="14.25" customHeight="1">
      <c r="A66" s="35" t="s">
        <v>49</v>
      </c>
      <c r="B66" s="32"/>
      <c r="C66" s="33">
        <f t="shared" si="3"/>
        <v>190302</v>
      </c>
      <c r="D66" s="39"/>
      <c r="E66" s="48">
        <v>148943</v>
      </c>
      <c r="F66" s="51"/>
      <c r="G66" s="48">
        <v>0</v>
      </c>
      <c r="H66" s="51"/>
      <c r="I66" s="48">
        <v>41359</v>
      </c>
      <c r="J66" s="51"/>
      <c r="K66" s="48">
        <v>0</v>
      </c>
      <c r="L66" s="51"/>
      <c r="M66" s="48">
        <v>0</v>
      </c>
      <c r="N66" s="51"/>
      <c r="O66" s="48">
        <v>0</v>
      </c>
      <c r="P66" s="42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s="27" customFormat="1" ht="13.5" customHeight="1">
      <c r="A67" s="35" t="s">
        <v>50</v>
      </c>
      <c r="B67" s="32"/>
      <c r="C67" s="33">
        <f t="shared" si="3"/>
        <v>660576</v>
      </c>
      <c r="D67" s="39"/>
      <c r="E67" s="48">
        <v>357645</v>
      </c>
      <c r="F67" s="51"/>
      <c r="G67" s="48">
        <v>0</v>
      </c>
      <c r="H67" s="51"/>
      <c r="I67" s="48">
        <v>84605</v>
      </c>
      <c r="J67" s="51"/>
      <c r="K67" s="48">
        <v>0</v>
      </c>
      <c r="L67" s="51"/>
      <c r="M67" s="48">
        <v>218326</v>
      </c>
      <c r="N67" s="51"/>
      <c r="O67" s="48">
        <v>0</v>
      </c>
      <c r="P67" s="42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s="27" customFormat="1" ht="13.5" customHeight="1">
      <c r="A68" s="35" t="s">
        <v>51</v>
      </c>
      <c r="B68" s="32"/>
      <c r="C68" s="33">
        <f t="shared" si="3"/>
        <v>517366</v>
      </c>
      <c r="D68" s="39"/>
      <c r="E68" s="48">
        <v>442971</v>
      </c>
      <c r="F68" s="51"/>
      <c r="G68" s="48">
        <v>0</v>
      </c>
      <c r="H68" s="51"/>
      <c r="I68" s="48">
        <v>74344</v>
      </c>
      <c r="J68" s="51"/>
      <c r="K68" s="48">
        <v>0</v>
      </c>
      <c r="L68" s="51"/>
      <c r="M68" s="48">
        <v>51</v>
      </c>
      <c r="N68" s="51"/>
      <c r="O68" s="48">
        <v>0</v>
      </c>
      <c r="P68" s="42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s="27" customFormat="1" ht="14.25" customHeight="1">
      <c r="A69" s="35" t="s">
        <v>52</v>
      </c>
      <c r="B69" s="57"/>
      <c r="C69" s="58">
        <f>SUM(C63:C68)</f>
        <v>2509465</v>
      </c>
      <c r="D69" s="58"/>
      <c r="E69" s="59">
        <f>SUM(E63:E68)</f>
        <v>1833523</v>
      </c>
      <c r="F69" s="59"/>
      <c r="G69" s="59">
        <f>SUM(G63:G68)</f>
        <v>70402</v>
      </c>
      <c r="H69" s="59"/>
      <c r="I69" s="59">
        <f>SUM(I63:I68)</f>
        <v>379064</v>
      </c>
      <c r="J69" s="59"/>
      <c r="K69" s="59">
        <f>SUM(K63:K68)</f>
        <v>0</v>
      </c>
      <c r="L69" s="59"/>
      <c r="M69" s="59">
        <f>SUM(M63:M68)</f>
        <v>226476</v>
      </c>
      <c r="N69" s="59"/>
      <c r="O69" s="59">
        <f>SUM(O63:O68)</f>
        <v>0</v>
      </c>
      <c r="P69" s="34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s="27" customFormat="1" ht="13.5" customHeight="1">
      <c r="A70" s="32"/>
      <c r="B70" s="40"/>
      <c r="C70" s="41"/>
      <c r="D70" s="4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34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s="27" customFormat="1" ht="13.5" customHeight="1">
      <c r="A71" s="32" t="s">
        <v>25</v>
      </c>
      <c r="B71" s="32"/>
      <c r="C71" s="33"/>
      <c r="D71" s="33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34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s="27" customFormat="1" ht="13.5" customHeight="1">
      <c r="A72" s="35" t="s">
        <v>76</v>
      </c>
      <c r="B72" s="32"/>
      <c r="C72" s="33">
        <f aca="true" t="shared" si="4" ref="C72:C87">E72+G72+I72+K72+M72+O72</f>
        <v>471187</v>
      </c>
      <c r="D72" s="33" t="s">
        <v>18</v>
      </c>
      <c r="E72" s="48">
        <v>148953</v>
      </c>
      <c r="F72" s="51"/>
      <c r="G72" s="48">
        <v>142731</v>
      </c>
      <c r="H72" s="51"/>
      <c r="I72" s="48">
        <v>72195</v>
      </c>
      <c r="J72" s="51"/>
      <c r="K72" s="48">
        <v>0</v>
      </c>
      <c r="L72" s="51"/>
      <c r="M72" s="48">
        <v>102715</v>
      </c>
      <c r="N72" s="51"/>
      <c r="O72" s="48">
        <v>4593</v>
      </c>
      <c r="P72" s="4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s="27" customFormat="1" ht="13.5" customHeight="1">
      <c r="A73" s="35" t="s">
        <v>56</v>
      </c>
      <c r="B73" s="32"/>
      <c r="C73" s="33">
        <f t="shared" si="4"/>
        <v>23035</v>
      </c>
      <c r="D73" s="33"/>
      <c r="E73" s="48">
        <v>13453</v>
      </c>
      <c r="F73" s="51"/>
      <c r="G73" s="48">
        <v>2350</v>
      </c>
      <c r="H73" s="51"/>
      <c r="I73" s="48">
        <v>4233</v>
      </c>
      <c r="J73" s="51"/>
      <c r="K73" s="48">
        <v>0</v>
      </c>
      <c r="L73" s="51"/>
      <c r="M73" s="48">
        <v>2999</v>
      </c>
      <c r="N73" s="51"/>
      <c r="O73" s="48">
        <v>0</v>
      </c>
      <c r="P73" s="42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  <row r="74" spans="1:256" s="27" customFormat="1" ht="13.5" customHeight="1">
      <c r="A74" s="35" t="s">
        <v>58</v>
      </c>
      <c r="B74" s="32"/>
      <c r="C74" s="33">
        <f t="shared" si="4"/>
        <v>467461</v>
      </c>
      <c r="D74" s="33"/>
      <c r="E74" s="48">
        <v>331321</v>
      </c>
      <c r="F74" s="51"/>
      <c r="G74" s="48">
        <v>40238</v>
      </c>
      <c r="H74" s="51"/>
      <c r="I74" s="48">
        <v>95902</v>
      </c>
      <c r="J74" s="51"/>
      <c r="K74" s="48">
        <v>0</v>
      </c>
      <c r="L74" s="51"/>
      <c r="M74" s="48">
        <v>0</v>
      </c>
      <c r="N74" s="51"/>
      <c r="O74" s="48">
        <v>0</v>
      </c>
      <c r="P74" s="42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</row>
    <row r="75" spans="1:256" s="27" customFormat="1" ht="13.5" customHeight="1">
      <c r="A75" s="35" t="s">
        <v>59</v>
      </c>
      <c r="B75" s="32"/>
      <c r="C75" s="33">
        <f t="shared" si="4"/>
        <v>70641</v>
      </c>
      <c r="D75" s="33"/>
      <c r="E75" s="48">
        <v>48375</v>
      </c>
      <c r="F75" s="51"/>
      <c r="G75" s="48">
        <v>7194</v>
      </c>
      <c r="H75" s="51"/>
      <c r="I75" s="48">
        <v>15072</v>
      </c>
      <c r="J75" s="51"/>
      <c r="K75" s="48">
        <v>0</v>
      </c>
      <c r="L75" s="51"/>
      <c r="M75" s="48">
        <v>0</v>
      </c>
      <c r="N75" s="51"/>
      <c r="O75" s="48">
        <v>0</v>
      </c>
      <c r="P75" s="42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</row>
    <row r="76" spans="1:256" s="27" customFormat="1" ht="13.5" customHeight="1">
      <c r="A76" s="35" t="s">
        <v>61</v>
      </c>
      <c r="B76" s="32"/>
      <c r="C76" s="33">
        <f t="shared" si="4"/>
        <v>122356</v>
      </c>
      <c r="D76" s="33"/>
      <c r="E76" s="48">
        <v>53958</v>
      </c>
      <c r="F76" s="51"/>
      <c r="G76" s="48">
        <v>45616</v>
      </c>
      <c r="H76" s="51"/>
      <c r="I76" s="48">
        <v>22782</v>
      </c>
      <c r="J76" s="51"/>
      <c r="K76" s="48">
        <v>0</v>
      </c>
      <c r="L76" s="51"/>
      <c r="M76" s="48">
        <v>0</v>
      </c>
      <c r="N76" s="51"/>
      <c r="O76" s="48">
        <v>0</v>
      </c>
      <c r="P76" s="42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256" s="27" customFormat="1" ht="13.5" customHeight="1">
      <c r="A77" s="35" t="s">
        <v>62</v>
      </c>
      <c r="B77" s="32"/>
      <c r="C77" s="33">
        <f t="shared" si="4"/>
        <v>56507</v>
      </c>
      <c r="D77" s="33"/>
      <c r="E77" s="48">
        <v>39981</v>
      </c>
      <c r="F77" s="51"/>
      <c r="G77" s="48">
        <v>4356</v>
      </c>
      <c r="H77" s="51"/>
      <c r="I77" s="48">
        <v>12170</v>
      </c>
      <c r="J77" s="51"/>
      <c r="K77" s="48">
        <v>0</v>
      </c>
      <c r="L77" s="51"/>
      <c r="M77" s="48">
        <v>0</v>
      </c>
      <c r="N77" s="51"/>
      <c r="O77" s="48">
        <v>0</v>
      </c>
      <c r="P77" s="42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</row>
    <row r="78" spans="1:256" s="27" customFormat="1" ht="13.5" customHeight="1">
      <c r="A78" s="35" t="s">
        <v>63</v>
      </c>
      <c r="B78" s="32"/>
      <c r="C78" s="33">
        <f t="shared" si="4"/>
        <v>107512</v>
      </c>
      <c r="D78" s="33"/>
      <c r="E78" s="48">
        <v>83628</v>
      </c>
      <c r="F78" s="51"/>
      <c r="G78" s="48">
        <v>1487</v>
      </c>
      <c r="H78" s="51"/>
      <c r="I78" s="48">
        <v>22250</v>
      </c>
      <c r="J78" s="51"/>
      <c r="K78" s="48">
        <v>0</v>
      </c>
      <c r="L78" s="51"/>
      <c r="M78" s="48">
        <v>147</v>
      </c>
      <c r="N78" s="51"/>
      <c r="O78" s="48">
        <v>0</v>
      </c>
      <c r="P78" s="42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1:256" s="27" customFormat="1" ht="13.5" customHeight="1">
      <c r="A79" s="35" t="s">
        <v>64</v>
      </c>
      <c r="B79" s="32"/>
      <c r="C79" s="33">
        <f t="shared" si="4"/>
        <v>112972</v>
      </c>
      <c r="D79" s="33"/>
      <c r="E79" s="48">
        <v>61670</v>
      </c>
      <c r="F79" s="51"/>
      <c r="G79" s="48">
        <v>29321</v>
      </c>
      <c r="H79" s="51"/>
      <c r="I79" s="48">
        <v>21745</v>
      </c>
      <c r="J79" s="51"/>
      <c r="K79" s="48">
        <v>0</v>
      </c>
      <c r="L79" s="51"/>
      <c r="M79" s="48">
        <v>236</v>
      </c>
      <c r="N79" s="51"/>
      <c r="O79" s="48">
        <v>0</v>
      </c>
      <c r="P79" s="42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</row>
    <row r="80" spans="1:256" s="27" customFormat="1" ht="13.5" customHeight="1">
      <c r="A80" s="35" t="s">
        <v>65</v>
      </c>
      <c r="B80" s="32"/>
      <c r="C80" s="33">
        <f t="shared" si="4"/>
        <v>646400</v>
      </c>
      <c r="D80" s="33"/>
      <c r="E80" s="48">
        <v>472076</v>
      </c>
      <c r="F80" s="51"/>
      <c r="G80" s="48">
        <v>37787</v>
      </c>
      <c r="H80" s="51"/>
      <c r="I80" s="48">
        <v>136537</v>
      </c>
      <c r="J80" s="51"/>
      <c r="K80" s="48">
        <v>0</v>
      </c>
      <c r="L80" s="51"/>
      <c r="M80" s="48">
        <v>0</v>
      </c>
      <c r="N80" s="51"/>
      <c r="O80" s="48">
        <v>0</v>
      </c>
      <c r="P80" s="42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</row>
    <row r="81" spans="1:256" s="27" customFormat="1" ht="13.5" customHeight="1">
      <c r="A81" s="35" t="s">
        <v>66</v>
      </c>
      <c r="B81" s="32"/>
      <c r="C81" s="33">
        <f t="shared" si="4"/>
        <v>183197</v>
      </c>
      <c r="D81" s="33"/>
      <c r="E81" s="48">
        <v>105209</v>
      </c>
      <c r="F81" s="51"/>
      <c r="G81" s="48">
        <v>43380</v>
      </c>
      <c r="H81" s="51"/>
      <c r="I81" s="48">
        <v>34355</v>
      </c>
      <c r="J81" s="51"/>
      <c r="K81" s="48">
        <v>0</v>
      </c>
      <c r="L81" s="51"/>
      <c r="M81" s="48">
        <v>253</v>
      </c>
      <c r="N81" s="51"/>
      <c r="O81" s="48">
        <v>0</v>
      </c>
      <c r="P81" s="42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</row>
    <row r="82" spans="1:256" s="27" customFormat="1" ht="13.5" customHeight="1">
      <c r="A82" s="35" t="s">
        <v>67</v>
      </c>
      <c r="B82" s="32"/>
      <c r="C82" s="33">
        <f t="shared" si="4"/>
        <v>7736</v>
      </c>
      <c r="D82" s="33"/>
      <c r="E82" s="48">
        <v>6044</v>
      </c>
      <c r="F82" s="51"/>
      <c r="G82" s="48">
        <v>0</v>
      </c>
      <c r="H82" s="51"/>
      <c r="I82" s="48">
        <v>1692</v>
      </c>
      <c r="J82" s="51"/>
      <c r="K82" s="48">
        <v>0</v>
      </c>
      <c r="L82" s="51"/>
      <c r="M82" s="48">
        <v>0</v>
      </c>
      <c r="N82" s="51"/>
      <c r="O82" s="48">
        <v>0</v>
      </c>
      <c r="P82" s="4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s="27" customFormat="1" ht="13.5" customHeight="1">
      <c r="A83" s="35" t="s">
        <v>68</v>
      </c>
      <c r="B83" s="32"/>
      <c r="C83" s="33">
        <f t="shared" si="4"/>
        <v>34596</v>
      </c>
      <c r="D83" s="33"/>
      <c r="E83" s="48">
        <v>27028</v>
      </c>
      <c r="F83" s="51"/>
      <c r="G83" s="48">
        <v>0</v>
      </c>
      <c r="H83" s="51"/>
      <c r="I83" s="48">
        <v>7568</v>
      </c>
      <c r="J83" s="51"/>
      <c r="K83" s="48">
        <v>0</v>
      </c>
      <c r="L83" s="51"/>
      <c r="M83" s="48">
        <v>0</v>
      </c>
      <c r="N83" s="51"/>
      <c r="O83" s="48">
        <v>0</v>
      </c>
      <c r="P83" s="42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s="27" customFormat="1" ht="13.5" customHeight="1">
      <c r="A84" s="35" t="s">
        <v>69</v>
      </c>
      <c r="B84" s="32"/>
      <c r="C84" s="33">
        <f t="shared" si="4"/>
        <v>27067</v>
      </c>
      <c r="D84" s="33"/>
      <c r="E84" s="48">
        <v>19736</v>
      </c>
      <c r="F84" s="51"/>
      <c r="G84" s="48">
        <v>1403</v>
      </c>
      <c r="H84" s="51"/>
      <c r="I84" s="48">
        <v>5915</v>
      </c>
      <c r="J84" s="51"/>
      <c r="K84" s="48">
        <v>0</v>
      </c>
      <c r="L84" s="51"/>
      <c r="M84" s="48">
        <v>13</v>
      </c>
      <c r="N84" s="51"/>
      <c r="O84" s="48">
        <v>0</v>
      </c>
      <c r="P84" s="42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256" s="27" customFormat="1" ht="13.5" customHeight="1">
      <c r="A85" s="35" t="s">
        <v>70</v>
      </c>
      <c r="B85" s="32"/>
      <c r="C85" s="33">
        <f t="shared" si="4"/>
        <v>302471</v>
      </c>
      <c r="D85" s="33"/>
      <c r="E85" s="48">
        <v>159826</v>
      </c>
      <c r="F85" s="51"/>
      <c r="G85" s="48">
        <v>44551</v>
      </c>
      <c r="H85" s="51"/>
      <c r="I85" s="48">
        <v>57119</v>
      </c>
      <c r="J85" s="51"/>
      <c r="K85" s="48">
        <v>9022</v>
      </c>
      <c r="L85" s="51"/>
      <c r="M85" s="48">
        <v>29400</v>
      </c>
      <c r="N85" s="51"/>
      <c r="O85" s="48">
        <v>2553</v>
      </c>
      <c r="P85" s="42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</row>
    <row r="86" spans="1:256" s="27" customFormat="1" ht="13.5" customHeight="1">
      <c r="A86" s="35" t="s">
        <v>71</v>
      </c>
      <c r="B86" s="32"/>
      <c r="C86" s="33">
        <f t="shared" si="4"/>
        <v>7947781</v>
      </c>
      <c r="D86" s="33"/>
      <c r="E86" s="48">
        <f>4121570-5</f>
        <v>4121565</v>
      </c>
      <c r="F86" s="51"/>
      <c r="G86" s="48">
        <v>646008</v>
      </c>
      <c r="H86" s="51"/>
      <c r="I86" s="48">
        <v>1120215</v>
      </c>
      <c r="J86" s="51"/>
      <c r="K86" s="48">
        <v>152575</v>
      </c>
      <c r="L86" s="51"/>
      <c r="M86" s="48">
        <v>1436582</v>
      </c>
      <c r="N86" s="51"/>
      <c r="O86" s="48">
        <v>470836</v>
      </c>
      <c r="P86" s="42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</row>
    <row r="87" spans="1:256" s="27" customFormat="1" ht="13.5" customHeight="1">
      <c r="A87" s="35" t="s">
        <v>77</v>
      </c>
      <c r="B87" s="32"/>
      <c r="C87" s="33">
        <f t="shared" si="4"/>
        <v>2271470</v>
      </c>
      <c r="D87" s="33"/>
      <c r="E87" s="48">
        <v>254451</v>
      </c>
      <c r="F87" s="51"/>
      <c r="G87" s="48">
        <v>1569342</v>
      </c>
      <c r="H87" s="51"/>
      <c r="I87" s="48">
        <v>433615</v>
      </c>
      <c r="J87" s="51"/>
      <c r="K87" s="48">
        <v>1331</v>
      </c>
      <c r="L87" s="51"/>
      <c r="M87" s="48">
        <v>12731</v>
      </c>
      <c r="N87" s="51"/>
      <c r="O87" s="48">
        <v>0</v>
      </c>
      <c r="P87" s="42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</row>
    <row r="88" spans="1:256" s="27" customFormat="1" ht="13.5" customHeight="1">
      <c r="A88" s="35" t="s">
        <v>74</v>
      </c>
      <c r="B88" s="58"/>
      <c r="C88" s="58">
        <f>SUM(C72:C87)</f>
        <v>12852389</v>
      </c>
      <c r="D88" s="58"/>
      <c r="E88" s="58">
        <f>SUM(E72:E87)</f>
        <v>5947274</v>
      </c>
      <c r="F88" s="58"/>
      <c r="G88" s="58">
        <f>SUM(G72:G87)</f>
        <v>2615764</v>
      </c>
      <c r="H88" s="58"/>
      <c r="I88" s="58">
        <f>SUM(I72:I87)</f>
        <v>2063365</v>
      </c>
      <c r="J88" s="58"/>
      <c r="K88" s="58">
        <f>SUM(K72:K87)</f>
        <v>162928</v>
      </c>
      <c r="L88" s="58"/>
      <c r="M88" s="58">
        <f>SUM(M72:M87)</f>
        <v>1585076</v>
      </c>
      <c r="N88" s="58"/>
      <c r="O88" s="58">
        <f>SUM(O72:O87)</f>
        <v>477982</v>
      </c>
      <c r="P88" s="42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33"/>
      <c r="AC88" s="33"/>
      <c r="AD88" s="38"/>
      <c r="AE88" s="51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</row>
    <row r="89" spans="1:256" s="27" customFormat="1" ht="13.5" customHeight="1">
      <c r="A89" s="35"/>
      <c r="B89" s="32"/>
      <c r="C89" s="33"/>
      <c r="D89" s="33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34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</row>
    <row r="90" spans="1:256" s="27" customFormat="1" ht="13.5" customHeight="1">
      <c r="A90" s="35" t="s">
        <v>89</v>
      </c>
      <c r="B90" s="32"/>
      <c r="C90" s="33"/>
      <c r="D90" s="33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34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</row>
    <row r="91" spans="1:256" s="27" customFormat="1" ht="13.5" customHeight="1">
      <c r="A91" s="35" t="s">
        <v>6</v>
      </c>
      <c r="B91" s="33"/>
      <c r="C91" s="33">
        <f>E91+G91+I91+K91+M91+O91</f>
        <v>2800000</v>
      </c>
      <c r="D91" s="38"/>
      <c r="E91" s="51">
        <v>0</v>
      </c>
      <c r="F91" s="48"/>
      <c r="G91" s="51">
        <v>0</v>
      </c>
      <c r="H91" s="48"/>
      <c r="I91" s="51">
        <v>0</v>
      </c>
      <c r="J91" s="48"/>
      <c r="K91" s="51">
        <v>0</v>
      </c>
      <c r="L91" s="48"/>
      <c r="M91" s="51">
        <v>2800000</v>
      </c>
      <c r="N91" s="48"/>
      <c r="O91" s="51">
        <v>0</v>
      </c>
      <c r="P91" s="42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1:256" s="27" customFormat="1" ht="13.5" customHeight="1">
      <c r="A92" s="32"/>
      <c r="B92" s="40"/>
      <c r="C92" s="41"/>
      <c r="D92" s="4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34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</row>
    <row r="93" spans="1:256" s="27" customFormat="1" ht="13.5" customHeight="1">
      <c r="A93" s="35" t="s">
        <v>78</v>
      </c>
      <c r="B93" s="45"/>
      <c r="C93" s="43">
        <f>+C69+C88+C91</f>
        <v>18161854</v>
      </c>
      <c r="D93" s="43"/>
      <c r="E93" s="43">
        <f>+E69+E88+E91</f>
        <v>7780797</v>
      </c>
      <c r="F93" s="53"/>
      <c r="G93" s="43">
        <f>+G69+G88+G91</f>
        <v>2686166</v>
      </c>
      <c r="H93" s="53"/>
      <c r="I93" s="43">
        <f>+I69+I88+I91</f>
        <v>2442429</v>
      </c>
      <c r="J93" s="53"/>
      <c r="K93" s="43">
        <f>+K69+K88+K91</f>
        <v>162928</v>
      </c>
      <c r="L93" s="53"/>
      <c r="M93" s="43">
        <f>+M69+M88+M91</f>
        <v>4611552</v>
      </c>
      <c r="N93" s="53"/>
      <c r="O93" s="43">
        <f>+O69+O88+O91</f>
        <v>477982</v>
      </c>
      <c r="P93" s="34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</row>
    <row r="94" spans="1:256" s="27" customFormat="1" ht="13.5" customHeight="1">
      <c r="A94" s="32"/>
      <c r="B94" s="32"/>
      <c r="C94" s="33"/>
      <c r="D94" s="33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3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</row>
    <row r="95" spans="1:256" s="27" customFormat="1" ht="13.5" customHeight="1">
      <c r="A95" s="32" t="s">
        <v>27</v>
      </c>
      <c r="B95" s="32"/>
      <c r="C95" s="33"/>
      <c r="D95" s="33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34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</row>
    <row r="96" spans="1:256" s="27" customFormat="1" ht="13.5" customHeight="1">
      <c r="A96" s="32" t="s">
        <v>28</v>
      </c>
      <c r="B96" s="32"/>
      <c r="C96" s="33"/>
      <c r="D96" s="33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34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</row>
    <row r="97" spans="1:256" s="27" customFormat="1" ht="13.5" customHeight="1">
      <c r="A97" s="32" t="s">
        <v>29</v>
      </c>
      <c r="B97" s="32"/>
      <c r="C97" s="33"/>
      <c r="D97" s="33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34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</row>
    <row r="98" spans="1:256" s="27" customFormat="1" ht="13.5" customHeight="1">
      <c r="A98" s="35" t="s">
        <v>79</v>
      </c>
      <c r="B98" s="32"/>
      <c r="C98" s="33">
        <f>E98+G98+I98+K98+M98+O98</f>
        <v>407656</v>
      </c>
      <c r="D98" s="33"/>
      <c r="E98" s="48">
        <v>188990</v>
      </c>
      <c r="F98" s="51"/>
      <c r="G98" s="48">
        <v>57968</v>
      </c>
      <c r="H98" s="51"/>
      <c r="I98" s="48">
        <v>69020</v>
      </c>
      <c r="J98" s="51"/>
      <c r="K98" s="48">
        <v>3815</v>
      </c>
      <c r="L98" s="51"/>
      <c r="M98" s="48">
        <v>49201</v>
      </c>
      <c r="N98" s="51"/>
      <c r="O98" s="48">
        <v>38662</v>
      </c>
      <c r="P98" s="42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1:256" s="27" customFormat="1" ht="13.5" customHeight="1">
      <c r="A99" s="35" t="s">
        <v>80</v>
      </c>
      <c r="B99" s="32"/>
      <c r="C99" s="33">
        <f>E99+G99+I99+K99+M99+O99</f>
        <v>66000</v>
      </c>
      <c r="D99" s="33"/>
      <c r="E99" s="48">
        <v>27588</v>
      </c>
      <c r="F99" s="51"/>
      <c r="G99" s="48">
        <v>1964</v>
      </c>
      <c r="H99" s="51"/>
      <c r="I99" s="48">
        <v>7861</v>
      </c>
      <c r="J99" s="51"/>
      <c r="K99" s="48">
        <v>10653</v>
      </c>
      <c r="L99" s="51"/>
      <c r="M99" s="48">
        <v>16178</v>
      </c>
      <c r="N99" s="51"/>
      <c r="O99" s="48">
        <v>1756</v>
      </c>
      <c r="P99" s="42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  <c r="IV99" s="25"/>
    </row>
    <row r="100" spans="1:256" s="27" customFormat="1" ht="13.5" customHeight="1">
      <c r="A100" s="35" t="s">
        <v>58</v>
      </c>
      <c r="B100" s="32"/>
      <c r="C100" s="33">
        <f>E100+G100+I100+K100+M100+O100</f>
        <v>2137095</v>
      </c>
      <c r="D100" s="33"/>
      <c r="E100" s="48">
        <v>1036313</v>
      </c>
      <c r="F100" s="51"/>
      <c r="G100" s="48">
        <v>558270</v>
      </c>
      <c r="H100" s="51"/>
      <c r="I100" s="48">
        <v>489846</v>
      </c>
      <c r="J100" s="51"/>
      <c r="K100" s="48">
        <v>25647</v>
      </c>
      <c r="L100" s="51"/>
      <c r="M100" s="48">
        <v>-32536</v>
      </c>
      <c r="N100" s="51"/>
      <c r="O100" s="48">
        <v>59555</v>
      </c>
      <c r="P100" s="42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</row>
    <row r="101" spans="1:256" s="27" customFormat="1" ht="13.5" customHeight="1">
      <c r="A101" s="35" t="s">
        <v>7</v>
      </c>
      <c r="B101" s="57"/>
      <c r="C101" s="58">
        <f>SUM(C95:C100)</f>
        <v>2610751</v>
      </c>
      <c r="D101" s="58"/>
      <c r="E101" s="59">
        <f>SUM(E95:E100)</f>
        <v>1252891</v>
      </c>
      <c r="F101" s="59"/>
      <c r="G101" s="59">
        <f>SUM(G95:G100)</f>
        <v>618202</v>
      </c>
      <c r="H101" s="59"/>
      <c r="I101" s="59">
        <f>SUM(I95:I100)</f>
        <v>566727</v>
      </c>
      <c r="J101" s="59"/>
      <c r="K101" s="59">
        <f>SUM(K95:K100)</f>
        <v>40115</v>
      </c>
      <c r="L101" s="59"/>
      <c r="M101" s="59">
        <f>SUM(M95:M100)</f>
        <v>32843</v>
      </c>
      <c r="N101" s="59"/>
      <c r="O101" s="59">
        <f>SUM(O95:O100)</f>
        <v>99973</v>
      </c>
      <c r="P101" s="34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</row>
    <row r="102" spans="1:256" s="27" customFormat="1" ht="13.5" customHeight="1">
      <c r="A102" s="32"/>
      <c r="B102" s="40"/>
      <c r="C102" s="41"/>
      <c r="D102" s="41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34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</row>
    <row r="103" spans="1:256" s="27" customFormat="1" ht="13.5" customHeight="1">
      <c r="A103" s="35" t="s">
        <v>81</v>
      </c>
      <c r="B103" s="32"/>
      <c r="C103" s="33">
        <f>E103+G103+I103+K103+M103+O103</f>
        <v>2201598</v>
      </c>
      <c r="D103" s="33"/>
      <c r="E103" s="48">
        <v>813055</v>
      </c>
      <c r="F103" s="51"/>
      <c r="G103" s="48">
        <v>120431</v>
      </c>
      <c r="H103" s="51"/>
      <c r="I103" s="48">
        <v>260366</v>
      </c>
      <c r="J103" s="51"/>
      <c r="K103" s="48">
        <v>15996</v>
      </c>
      <c r="L103" s="51"/>
      <c r="M103" s="48">
        <v>77203</v>
      </c>
      <c r="N103" s="51"/>
      <c r="O103" s="48">
        <v>914547</v>
      </c>
      <c r="P103" s="42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</row>
    <row r="104" spans="1:256" s="27" customFormat="1" ht="13.5" customHeight="1">
      <c r="A104" s="32"/>
      <c r="B104" s="40"/>
      <c r="C104" s="41"/>
      <c r="D104" s="41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2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1:256" s="27" customFormat="1" ht="13.5" customHeight="1">
      <c r="A105" s="35" t="s">
        <v>82</v>
      </c>
      <c r="B105" s="32"/>
      <c r="C105" s="33">
        <f>E105+G105+I105+K105+M105+O105</f>
        <v>241301</v>
      </c>
      <c r="D105" s="33"/>
      <c r="E105" s="48">
        <f>82327-1</f>
        <v>82326</v>
      </c>
      <c r="F105" s="51"/>
      <c r="G105" s="48">
        <v>99683</v>
      </c>
      <c r="H105" s="51"/>
      <c r="I105" s="48">
        <v>45540</v>
      </c>
      <c r="J105" s="51"/>
      <c r="K105" s="48">
        <v>0</v>
      </c>
      <c r="L105" s="51"/>
      <c r="M105" s="48">
        <v>13752</v>
      </c>
      <c r="N105" s="51"/>
      <c r="O105" s="48">
        <v>0</v>
      </c>
      <c r="P105" s="42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</row>
    <row r="106" spans="1:256" s="27" customFormat="1" ht="13.5" customHeight="1">
      <c r="A106" s="32"/>
      <c r="B106" s="40"/>
      <c r="C106" s="41"/>
      <c r="D106" s="41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34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</row>
    <row r="107" spans="1:256" s="27" customFormat="1" ht="13.5" customHeight="1">
      <c r="A107" s="35" t="s">
        <v>83</v>
      </c>
      <c r="B107" s="32"/>
      <c r="C107" s="33">
        <f>SUM(C101:C106)</f>
        <v>5053650</v>
      </c>
      <c r="D107" s="33"/>
      <c r="E107" s="48">
        <f>SUM(E101:E106)</f>
        <v>2148272</v>
      </c>
      <c r="F107" s="48"/>
      <c r="G107" s="48">
        <f>SUM(G101:G106)</f>
        <v>838316</v>
      </c>
      <c r="H107" s="48"/>
      <c r="I107" s="48">
        <f>SUM(I101:I106)</f>
        <v>872633</v>
      </c>
      <c r="J107" s="48"/>
      <c r="K107" s="48">
        <f>SUM(K101:K106)</f>
        <v>56111</v>
      </c>
      <c r="L107" s="48"/>
      <c r="M107" s="48">
        <f>SUM(M101:M106)</f>
        <v>123798</v>
      </c>
      <c r="N107" s="48"/>
      <c r="O107" s="48">
        <f>SUM(O101:O106)</f>
        <v>1014520</v>
      </c>
      <c r="P107" s="34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</row>
    <row r="108" spans="1:256" s="27" customFormat="1" ht="13.5" customHeight="1">
      <c r="A108" s="32"/>
      <c r="B108" s="40"/>
      <c r="C108" s="41"/>
      <c r="D108" s="41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34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</row>
    <row r="109" spans="1:256" s="27" customFormat="1" ht="13.5" customHeight="1">
      <c r="A109" s="32" t="s">
        <v>30</v>
      </c>
      <c r="B109" s="32"/>
      <c r="C109" s="33"/>
      <c r="D109" s="33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34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</row>
    <row r="110" spans="1:256" s="27" customFormat="1" ht="13.5" customHeight="1">
      <c r="A110" s="35" t="s">
        <v>31</v>
      </c>
      <c r="B110" s="32"/>
      <c r="C110" s="33"/>
      <c r="D110" s="33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34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1:256" s="27" customFormat="1" ht="13.5" customHeight="1">
      <c r="A111" s="35" t="s">
        <v>84</v>
      </c>
      <c r="B111" s="32"/>
      <c r="C111" s="33">
        <f>E111+G111+I111+K111+M111+O111</f>
        <v>61064</v>
      </c>
      <c r="D111" s="33"/>
      <c r="E111" s="48">
        <v>42147</v>
      </c>
      <c r="F111" s="51"/>
      <c r="G111" s="48">
        <v>0</v>
      </c>
      <c r="H111" s="51"/>
      <c r="I111" s="48">
        <v>11801</v>
      </c>
      <c r="J111" s="51"/>
      <c r="K111" s="48">
        <v>41</v>
      </c>
      <c r="L111" s="51"/>
      <c r="M111" s="48">
        <v>7075</v>
      </c>
      <c r="N111" s="51"/>
      <c r="O111" s="48">
        <v>0</v>
      </c>
      <c r="P111" s="42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</row>
    <row r="112" spans="1:256" s="27" customFormat="1" ht="13.5" customHeight="1">
      <c r="A112" s="35" t="s">
        <v>86</v>
      </c>
      <c r="B112" s="32"/>
      <c r="C112" s="33">
        <f>E112+G112+I112+K112+M112+O112</f>
        <v>36109</v>
      </c>
      <c r="D112" s="33"/>
      <c r="E112" s="48">
        <v>28210</v>
      </c>
      <c r="F112" s="51"/>
      <c r="G112" s="48">
        <v>0</v>
      </c>
      <c r="H112" s="51"/>
      <c r="I112" s="48">
        <v>7899</v>
      </c>
      <c r="J112" s="51"/>
      <c r="K112" s="48">
        <v>0</v>
      </c>
      <c r="L112" s="51"/>
      <c r="M112" s="48">
        <v>0</v>
      </c>
      <c r="N112" s="51"/>
      <c r="O112" s="48">
        <v>0</v>
      </c>
      <c r="P112" s="42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spans="1:256" s="27" customFormat="1" ht="13.5" customHeight="1">
      <c r="A113" s="35" t="s">
        <v>85</v>
      </c>
      <c r="B113" s="32"/>
      <c r="C113" s="33">
        <f>E113+G113+I113+K113+M113+O113</f>
        <v>20934</v>
      </c>
      <c r="D113" s="33"/>
      <c r="E113" s="48">
        <f>16354+1</f>
        <v>16355</v>
      </c>
      <c r="F113" s="51"/>
      <c r="G113" s="48">
        <v>0</v>
      </c>
      <c r="H113" s="51"/>
      <c r="I113" s="48">
        <v>4579</v>
      </c>
      <c r="J113" s="51"/>
      <c r="K113" s="48">
        <v>0</v>
      </c>
      <c r="L113" s="51"/>
      <c r="M113" s="48">
        <v>0</v>
      </c>
      <c r="N113" s="51"/>
      <c r="O113" s="48">
        <v>0</v>
      </c>
      <c r="P113" s="42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</row>
    <row r="114" spans="1:256" s="27" customFormat="1" ht="13.5" customHeight="1">
      <c r="A114" s="32"/>
      <c r="B114" s="40"/>
      <c r="C114" s="41"/>
      <c r="D114" s="41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34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</row>
    <row r="115" spans="1:256" s="27" customFormat="1" ht="13.5" customHeight="1">
      <c r="A115" s="35" t="s">
        <v>87</v>
      </c>
      <c r="B115" s="32"/>
      <c r="C115" s="33">
        <f>SUM(C109:C114)</f>
        <v>118107</v>
      </c>
      <c r="D115" s="33"/>
      <c r="E115" s="33">
        <f>SUM(E109:E114)</f>
        <v>86712</v>
      </c>
      <c r="F115" s="48"/>
      <c r="G115" s="33">
        <f>SUM(G109:G114)</f>
        <v>0</v>
      </c>
      <c r="H115" s="48"/>
      <c r="I115" s="33">
        <f>SUM(I109:I114)</f>
        <v>24279</v>
      </c>
      <c r="J115" s="48"/>
      <c r="K115" s="33">
        <f>SUM(K109:K114)</f>
        <v>41</v>
      </c>
      <c r="L115" s="48"/>
      <c r="M115" s="33">
        <f>SUM(M109:M114)</f>
        <v>7075</v>
      </c>
      <c r="N115" s="48"/>
      <c r="O115" s="33">
        <f>SUM(O109:O114)</f>
        <v>0</v>
      </c>
      <c r="P115" s="34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</row>
    <row r="116" spans="1:256" s="27" customFormat="1" ht="13.5" customHeight="1">
      <c r="A116" s="32"/>
      <c r="B116" s="40"/>
      <c r="C116" s="41"/>
      <c r="D116" s="4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34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</row>
    <row r="117" spans="1:256" s="27" customFormat="1" ht="13.5" customHeight="1">
      <c r="A117" s="32" t="s">
        <v>32</v>
      </c>
      <c r="B117" s="46"/>
      <c r="C117" s="47"/>
      <c r="D117" s="47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44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</row>
    <row r="118" spans="1:256" s="27" customFormat="1" ht="13.5" customHeight="1">
      <c r="A118" s="32" t="s">
        <v>33</v>
      </c>
      <c r="B118" s="32"/>
      <c r="C118" s="33"/>
      <c r="D118" s="33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34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</row>
    <row r="119" spans="1:256" s="27" customFormat="1" ht="13.5" customHeight="1">
      <c r="A119" s="35" t="s">
        <v>0</v>
      </c>
      <c r="B119" s="32"/>
      <c r="C119" s="33">
        <f>E119+G119+I119+K119+M119+O119</f>
        <v>262785</v>
      </c>
      <c r="D119" s="33"/>
      <c r="E119" s="48">
        <v>0</v>
      </c>
      <c r="F119" s="51"/>
      <c r="G119" s="48">
        <v>0</v>
      </c>
      <c r="H119" s="51"/>
      <c r="I119" s="48">
        <v>0</v>
      </c>
      <c r="J119" s="51"/>
      <c r="K119" s="48">
        <v>0</v>
      </c>
      <c r="L119" s="51"/>
      <c r="M119" s="48">
        <v>262785</v>
      </c>
      <c r="N119" s="51"/>
      <c r="O119" s="48">
        <v>0</v>
      </c>
      <c r="P119" s="42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</row>
    <row r="120" spans="1:256" s="27" customFormat="1" ht="13.5" customHeight="1">
      <c r="A120" s="35" t="s">
        <v>1</v>
      </c>
      <c r="B120" s="45"/>
      <c r="C120" s="43">
        <f>E120+G120+I120+K120+M120+O120</f>
        <v>-640607</v>
      </c>
      <c r="D120" s="43"/>
      <c r="E120" s="53">
        <v>0</v>
      </c>
      <c r="F120" s="54"/>
      <c r="G120" s="53">
        <v>0</v>
      </c>
      <c r="H120" s="54"/>
      <c r="I120" s="53">
        <v>-640607</v>
      </c>
      <c r="J120" s="54"/>
      <c r="K120" s="53">
        <v>0</v>
      </c>
      <c r="L120" s="54"/>
      <c r="M120" s="53">
        <v>0</v>
      </c>
      <c r="N120" s="54"/>
      <c r="O120" s="53">
        <v>0</v>
      </c>
      <c r="P120" s="42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</row>
    <row r="121" spans="1:256" s="27" customFormat="1" ht="13.5" customHeight="1">
      <c r="A121" s="35"/>
      <c r="B121" s="32"/>
      <c r="C121" s="33"/>
      <c r="D121" s="33"/>
      <c r="E121" s="48"/>
      <c r="F121" s="51"/>
      <c r="G121" s="48"/>
      <c r="H121" s="51"/>
      <c r="I121" s="48"/>
      <c r="J121" s="51"/>
      <c r="K121" s="48"/>
      <c r="L121" s="51"/>
      <c r="M121" s="48"/>
      <c r="N121" s="51"/>
      <c r="O121" s="48"/>
      <c r="P121" s="42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</row>
    <row r="122" spans="1:256" s="27" customFormat="1" ht="13.5" customHeight="1">
      <c r="A122" s="35" t="s">
        <v>2</v>
      </c>
      <c r="B122" s="57"/>
      <c r="C122" s="58">
        <f>SUM(C118:C120)</f>
        <v>-377822</v>
      </c>
      <c r="D122" s="58"/>
      <c r="E122" s="59">
        <f>SUM(E118:E120)</f>
        <v>0</v>
      </c>
      <c r="F122" s="59"/>
      <c r="G122" s="59">
        <f>SUM(G118:G120)</f>
        <v>0</v>
      </c>
      <c r="H122" s="59"/>
      <c r="I122" s="59">
        <f>SUM(I118:I120)</f>
        <v>-640607</v>
      </c>
      <c r="J122" s="59"/>
      <c r="K122" s="59">
        <f>SUM(K118:K120)</f>
        <v>0</v>
      </c>
      <c r="L122" s="59"/>
      <c r="M122" s="59">
        <f>SUM(M118:M120)</f>
        <v>262785</v>
      </c>
      <c r="N122" s="59"/>
      <c r="O122" s="59">
        <f>SUM(O118:O120)</f>
        <v>0</v>
      </c>
      <c r="P122" s="34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1:256" s="27" customFormat="1" ht="13.5" customHeight="1">
      <c r="A123" s="32"/>
      <c r="B123" s="40"/>
      <c r="C123" s="41"/>
      <c r="D123" s="41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34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</row>
    <row r="124" spans="1:256" s="27" customFormat="1" ht="13.5" customHeight="1">
      <c r="A124" s="32" t="s">
        <v>34</v>
      </c>
      <c r="B124" s="32"/>
      <c r="C124" s="33"/>
      <c r="D124" s="33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34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</row>
    <row r="125" spans="1:256" s="27" customFormat="1" ht="13.5" customHeight="1">
      <c r="A125" s="35" t="s">
        <v>3</v>
      </c>
      <c r="B125" s="32"/>
      <c r="C125" s="33">
        <f>E125+G125+I125+K125+M125+O125</f>
        <v>23585</v>
      </c>
      <c r="D125" s="33"/>
      <c r="E125" s="48">
        <v>0</v>
      </c>
      <c r="F125" s="51"/>
      <c r="G125" s="48">
        <v>0</v>
      </c>
      <c r="H125" s="51"/>
      <c r="I125" s="48">
        <v>0</v>
      </c>
      <c r="J125" s="51"/>
      <c r="K125" s="48">
        <v>0</v>
      </c>
      <c r="L125" s="51"/>
      <c r="M125" s="48">
        <v>23585</v>
      </c>
      <c r="N125" s="51"/>
      <c r="O125" s="48">
        <v>0</v>
      </c>
      <c r="P125" s="42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  <c r="IV125" s="25"/>
    </row>
    <row r="126" spans="1:256" s="27" customFormat="1" ht="13.5" customHeight="1">
      <c r="A126" s="32"/>
      <c r="B126" s="40"/>
      <c r="C126" s="41"/>
      <c r="D126" s="41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34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s="27" customFormat="1" ht="13.5" customHeight="1">
      <c r="A127" s="35" t="s">
        <v>91</v>
      </c>
      <c r="B127" s="32"/>
      <c r="C127" s="33">
        <f>C59+C93+C107+C115+C122+C125</f>
        <v>59045993</v>
      </c>
      <c r="D127" s="33"/>
      <c r="E127" s="33">
        <f>E59+E93+E107+E115+E122+E125</f>
        <v>31373488</v>
      </c>
      <c r="F127" s="48"/>
      <c r="G127" s="33">
        <f>G59+G93+G107+G115+G122+G125</f>
        <v>7377374</v>
      </c>
      <c r="H127" s="48"/>
      <c r="I127" s="33">
        <f>I59+I93+I107+I115+I122+I125</f>
        <v>10004215</v>
      </c>
      <c r="J127" s="48"/>
      <c r="K127" s="33">
        <f>K59+K93+K107+K115+K122+K125</f>
        <v>356876</v>
      </c>
      <c r="L127" s="48"/>
      <c r="M127" s="33">
        <f>M59+M93+M107+M115+M122+M125</f>
        <v>8208425</v>
      </c>
      <c r="N127" s="48"/>
      <c r="O127" s="33">
        <f>O59+O93+O107+O115+O122+O125</f>
        <v>1725615</v>
      </c>
      <c r="P127" s="34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s="27" customFormat="1" ht="13.5" customHeight="1">
      <c r="A128" s="32"/>
      <c r="B128" s="40"/>
      <c r="C128" s="41"/>
      <c r="D128" s="41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34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</row>
    <row r="129" spans="1:256" s="27" customFormat="1" ht="13.5" customHeight="1">
      <c r="A129" s="32" t="s">
        <v>35</v>
      </c>
      <c r="B129" s="32"/>
      <c r="C129" s="33"/>
      <c r="D129" s="33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34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s="27" customFormat="1" ht="13.5" customHeight="1">
      <c r="A130" s="32" t="s">
        <v>36</v>
      </c>
      <c r="B130" s="32"/>
      <c r="C130" s="33"/>
      <c r="D130" s="33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34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s="27" customFormat="1" ht="13.5" customHeight="1">
      <c r="A131" s="35" t="s">
        <v>4</v>
      </c>
      <c r="B131" s="32"/>
      <c r="C131" s="33">
        <f>E131+G131+I131+K131+M131+O131</f>
        <v>1104063</v>
      </c>
      <c r="D131" s="33"/>
      <c r="E131" s="48">
        <v>0</v>
      </c>
      <c r="F131" s="51"/>
      <c r="G131" s="48">
        <v>575000</v>
      </c>
      <c r="H131" s="51"/>
      <c r="I131" s="48">
        <v>178250</v>
      </c>
      <c r="J131" s="51"/>
      <c r="K131" s="48">
        <v>42500</v>
      </c>
      <c r="L131" s="51"/>
      <c r="M131" s="48">
        <v>248813</v>
      </c>
      <c r="N131" s="51"/>
      <c r="O131" s="48">
        <v>59500</v>
      </c>
      <c r="P131" s="42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s="27" customFormat="1" ht="13.5" customHeight="1">
      <c r="A132" s="32"/>
      <c r="B132" s="40"/>
      <c r="C132" s="41"/>
      <c r="D132" s="41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34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s="27" customFormat="1" ht="13.5" customHeight="1">
      <c r="A133" s="32" t="s">
        <v>37</v>
      </c>
      <c r="B133" s="32"/>
      <c r="C133" s="33"/>
      <c r="D133" s="33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34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s="27" customFormat="1" ht="13.5" customHeight="1">
      <c r="A134" s="35" t="s">
        <v>5</v>
      </c>
      <c r="B134" s="32"/>
      <c r="C134" s="33">
        <f>E134+G134+I134+K134+M134+O134</f>
        <v>30802894</v>
      </c>
      <c r="D134" s="33"/>
      <c r="E134" s="48">
        <f>40867+1234068</f>
        <v>1274935</v>
      </c>
      <c r="F134" s="51"/>
      <c r="G134" s="48">
        <f>2157473</f>
        <v>2157473</v>
      </c>
      <c r="H134" s="51"/>
      <c r="I134" s="48">
        <f>11443+740132</f>
        <v>751575</v>
      </c>
      <c r="J134" s="51"/>
      <c r="K134" s="48">
        <f>30203+6639</f>
        <v>36842</v>
      </c>
      <c r="L134" s="51"/>
      <c r="M134" s="48">
        <f>15386635-653558+7426253</f>
        <v>22159330</v>
      </c>
      <c r="N134" s="51"/>
      <c r="O134" s="48">
        <f>3943022+479717</f>
        <v>4422739</v>
      </c>
      <c r="P134" s="42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s="27" customFormat="1" ht="13.5" customHeight="1">
      <c r="A135" s="32"/>
      <c r="B135" s="40"/>
      <c r="C135" s="41"/>
      <c r="D135" s="41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34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s="27" customFormat="1" ht="13.5" customHeight="1" thickBot="1">
      <c r="A136" s="25" t="s">
        <v>88</v>
      </c>
      <c r="B136" s="60" t="s">
        <v>23</v>
      </c>
      <c r="C136" s="60">
        <f>+C127+C131+C134</f>
        <v>90952950</v>
      </c>
      <c r="D136" s="60" t="s">
        <v>23</v>
      </c>
      <c r="E136" s="60">
        <f>+E127+E131+E134</f>
        <v>32648423</v>
      </c>
      <c r="F136" s="60" t="s">
        <v>23</v>
      </c>
      <c r="G136" s="60">
        <f>+G127+G131+G134</f>
        <v>10109847</v>
      </c>
      <c r="H136" s="60" t="s">
        <v>23</v>
      </c>
      <c r="I136" s="60">
        <f>+I127+I131+I134</f>
        <v>10934040</v>
      </c>
      <c r="J136" s="60" t="s">
        <v>23</v>
      </c>
      <c r="K136" s="60">
        <f>+K127+K131+K134</f>
        <v>436218</v>
      </c>
      <c r="L136" s="60" t="s">
        <v>23</v>
      </c>
      <c r="M136" s="60">
        <f>+M127+M131+M134</f>
        <v>30616568</v>
      </c>
      <c r="N136" s="60" t="s">
        <v>23</v>
      </c>
      <c r="O136" s="60">
        <f>+O127+O131+O134</f>
        <v>6207854</v>
      </c>
      <c r="P136" s="34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s="27" customFormat="1" ht="13.5" customHeight="1" thickTop="1">
      <c r="A137" s="32"/>
      <c r="B137" s="46"/>
      <c r="C137" s="47"/>
      <c r="D137" s="47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34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16" ht="12">
      <c r="A138" s="32"/>
      <c r="B138" s="32"/>
      <c r="C138" s="33"/>
      <c r="D138" s="33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34"/>
    </row>
    <row r="139" spans="1:16" ht="12">
      <c r="A139" s="32"/>
      <c r="B139" s="32"/>
      <c r="C139" s="33"/>
      <c r="D139" s="33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34"/>
    </row>
    <row r="140" spans="1:16" ht="12">
      <c r="A140" s="32"/>
      <c r="B140" s="32"/>
      <c r="C140" s="33"/>
      <c r="D140" s="33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34"/>
    </row>
    <row r="141" spans="1:16" ht="12">
      <c r="A141" s="32"/>
      <c r="B141" s="32"/>
      <c r="C141" s="33"/>
      <c r="D141" s="33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34"/>
    </row>
    <row r="142" spans="1:16" ht="12">
      <c r="A142" s="32"/>
      <c r="B142" s="32"/>
      <c r="C142" s="33"/>
      <c r="D142" s="33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34"/>
    </row>
    <row r="143" spans="1:16" ht="12">
      <c r="A143" s="32"/>
      <c r="B143" s="32"/>
      <c r="C143" s="33"/>
      <c r="D143" s="33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34"/>
    </row>
    <row r="144" spans="1:16" ht="12">
      <c r="A144" s="32"/>
      <c r="B144" s="32"/>
      <c r="C144" s="33"/>
      <c r="D144" s="33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34"/>
    </row>
    <row r="145" spans="1:16" ht="12">
      <c r="A145" s="32"/>
      <c r="B145" s="32"/>
      <c r="C145" s="33"/>
      <c r="D145" s="33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34"/>
    </row>
    <row r="146" spans="1:16" ht="12">
      <c r="A146" s="32"/>
      <c r="B146" s="32"/>
      <c r="C146" s="33"/>
      <c r="D146" s="33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34"/>
    </row>
    <row r="147" spans="1:16" ht="12">
      <c r="A147" s="32"/>
      <c r="B147" s="32"/>
      <c r="C147" s="33"/>
      <c r="D147" s="33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34"/>
    </row>
    <row r="148" spans="1:16" ht="12">
      <c r="A148" s="32"/>
      <c r="B148" s="32"/>
      <c r="C148" s="33"/>
      <c r="D148" s="33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34"/>
    </row>
    <row r="149" spans="1:16" ht="12">
      <c r="A149" s="32"/>
      <c r="B149" s="32"/>
      <c r="C149" s="33"/>
      <c r="D149" s="33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34"/>
    </row>
    <row r="150" spans="1:16" ht="12">
      <c r="A150" s="32"/>
      <c r="B150" s="32"/>
      <c r="C150" s="33"/>
      <c r="D150" s="33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34"/>
    </row>
    <row r="151" spans="1:16" ht="12">
      <c r="A151" s="32"/>
      <c r="B151" s="32"/>
      <c r="C151" s="33"/>
      <c r="D151" s="33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34"/>
    </row>
    <row r="152" spans="1:16" ht="12">
      <c r="A152" s="32"/>
      <c r="B152" s="32"/>
      <c r="C152" s="33"/>
      <c r="D152" s="33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34"/>
    </row>
    <row r="153" spans="1:16" ht="12">
      <c r="A153" s="32"/>
      <c r="B153" s="32"/>
      <c r="C153" s="33"/>
      <c r="D153" s="33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34"/>
    </row>
    <row r="154" spans="1:16" ht="12">
      <c r="A154" s="32"/>
      <c r="B154" s="32"/>
      <c r="C154" s="33"/>
      <c r="D154" s="33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34"/>
    </row>
    <row r="155" spans="1:16" ht="12">
      <c r="A155" s="32"/>
      <c r="B155" s="32"/>
      <c r="C155" s="33"/>
      <c r="D155" s="33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34"/>
    </row>
    <row r="156" spans="1:16" ht="12">
      <c r="A156" s="32"/>
      <c r="B156" s="32"/>
      <c r="C156" s="33"/>
      <c r="D156" s="33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34"/>
    </row>
    <row r="157" spans="1:16" ht="12">
      <c r="A157" s="32"/>
      <c r="B157" s="32"/>
      <c r="C157" s="33"/>
      <c r="D157" s="33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34"/>
    </row>
    <row r="158" spans="1:16" ht="12">
      <c r="A158" s="32"/>
      <c r="B158" s="32"/>
      <c r="C158" s="33"/>
      <c r="D158" s="33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34"/>
    </row>
    <row r="159" spans="1:16" ht="12">
      <c r="A159" s="32"/>
      <c r="B159" s="32"/>
      <c r="C159" s="33"/>
      <c r="D159" s="33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34"/>
    </row>
    <row r="160" spans="1:16" ht="12">
      <c r="A160" s="32"/>
      <c r="B160" s="32"/>
      <c r="C160" s="33"/>
      <c r="D160" s="33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34"/>
    </row>
    <row r="161" spans="1:16" ht="12">
      <c r="A161" s="32"/>
      <c r="B161" s="32"/>
      <c r="C161" s="33"/>
      <c r="D161" s="33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34"/>
    </row>
    <row r="162" spans="1:16" ht="12">
      <c r="A162" s="32"/>
      <c r="B162" s="32"/>
      <c r="C162" s="33"/>
      <c r="D162" s="33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34"/>
    </row>
    <row r="163" spans="1:16" ht="12">
      <c r="A163" s="32"/>
      <c r="B163" s="32"/>
      <c r="C163" s="33"/>
      <c r="D163" s="33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34"/>
    </row>
    <row r="164" spans="1:16" ht="12">
      <c r="A164" s="32"/>
      <c r="B164" s="32"/>
      <c r="C164" s="33"/>
      <c r="D164" s="33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34"/>
    </row>
    <row r="165" spans="1:16" ht="12">
      <c r="A165" s="32"/>
      <c r="B165" s="32"/>
      <c r="C165" s="33"/>
      <c r="D165" s="33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34"/>
    </row>
    <row r="166" spans="1:16" ht="12">
      <c r="A166" s="32"/>
      <c r="B166" s="32"/>
      <c r="C166" s="33"/>
      <c r="D166" s="33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34"/>
    </row>
    <row r="167" spans="1:16" ht="12">
      <c r="A167" s="32"/>
      <c r="B167" s="32"/>
      <c r="C167" s="33"/>
      <c r="D167" s="33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34"/>
    </row>
    <row r="168" spans="1:16" ht="12">
      <c r="A168" s="32"/>
      <c r="B168" s="32"/>
      <c r="C168" s="33"/>
      <c r="D168" s="33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34"/>
    </row>
    <row r="169" spans="1:16" ht="12">
      <c r="A169" s="32"/>
      <c r="B169" s="32"/>
      <c r="C169" s="33"/>
      <c r="D169" s="33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34"/>
    </row>
    <row r="170" spans="1:16" ht="12">
      <c r="A170" s="32"/>
      <c r="B170" s="32"/>
      <c r="C170" s="33"/>
      <c r="D170" s="33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34"/>
    </row>
    <row r="171" spans="1:16" ht="12">
      <c r="A171" s="32"/>
      <c r="B171" s="32"/>
      <c r="C171" s="33"/>
      <c r="D171" s="33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34"/>
    </row>
    <row r="172" spans="1:16" ht="12">
      <c r="A172" s="32"/>
      <c r="B172" s="32"/>
      <c r="C172" s="33"/>
      <c r="D172" s="33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34"/>
    </row>
    <row r="173" spans="1:16" ht="12">
      <c r="A173" s="32"/>
      <c r="B173" s="32"/>
      <c r="C173" s="33"/>
      <c r="D173" s="33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34"/>
    </row>
    <row r="174" spans="1:16" ht="12">
      <c r="A174" s="32"/>
      <c r="B174" s="32"/>
      <c r="C174" s="33"/>
      <c r="D174" s="33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34"/>
    </row>
    <row r="175" spans="1:16" ht="12">
      <c r="A175" s="32"/>
      <c r="B175" s="32"/>
      <c r="C175" s="33"/>
      <c r="D175" s="33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34"/>
    </row>
    <row r="176" spans="1:16" ht="12">
      <c r="A176" s="32"/>
      <c r="B176" s="32"/>
      <c r="C176" s="33"/>
      <c r="D176" s="33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34"/>
    </row>
    <row r="177" spans="1:16" ht="12">
      <c r="A177" s="32"/>
      <c r="B177" s="32"/>
      <c r="C177" s="33"/>
      <c r="D177" s="33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34"/>
    </row>
    <row r="178" spans="1:16" ht="12">
      <c r="A178" s="32"/>
      <c r="B178" s="32"/>
      <c r="C178" s="33"/>
      <c r="D178" s="33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34"/>
    </row>
    <row r="179" spans="1:16" ht="12">
      <c r="A179" s="32"/>
      <c r="B179" s="32"/>
      <c r="C179" s="33"/>
      <c r="D179" s="33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34"/>
    </row>
    <row r="180" spans="1:16" ht="12">
      <c r="A180" s="32"/>
      <c r="B180" s="32"/>
      <c r="C180" s="33"/>
      <c r="D180" s="33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34"/>
    </row>
    <row r="181" spans="1:16" ht="12">
      <c r="A181" s="32"/>
      <c r="B181" s="32"/>
      <c r="C181" s="33"/>
      <c r="D181" s="33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34"/>
    </row>
    <row r="182" spans="1:16" ht="12">
      <c r="A182" s="32"/>
      <c r="B182" s="32"/>
      <c r="C182" s="33"/>
      <c r="D182" s="33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34"/>
    </row>
    <row r="183" spans="1:16" ht="12">
      <c r="A183" s="32"/>
      <c r="B183" s="32"/>
      <c r="C183" s="33"/>
      <c r="D183" s="33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34"/>
    </row>
    <row r="184" spans="1:16" ht="12">
      <c r="A184" s="32"/>
      <c r="B184" s="32"/>
      <c r="C184" s="33"/>
      <c r="D184" s="33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34"/>
    </row>
    <row r="185" spans="1:16" ht="12">
      <c r="A185" s="32"/>
      <c r="B185" s="32"/>
      <c r="C185" s="33"/>
      <c r="D185" s="33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34"/>
    </row>
    <row r="186" spans="1:16" ht="12">
      <c r="A186" s="32"/>
      <c r="B186" s="32"/>
      <c r="C186" s="33"/>
      <c r="D186" s="33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34"/>
    </row>
    <row r="187" spans="1:16" ht="12">
      <c r="A187" s="32"/>
      <c r="B187" s="32"/>
      <c r="C187" s="33"/>
      <c r="D187" s="33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34"/>
    </row>
    <row r="188" spans="1:16" ht="12">
      <c r="A188" s="32"/>
      <c r="B188" s="32"/>
      <c r="C188" s="33"/>
      <c r="D188" s="33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34"/>
    </row>
    <row r="189" spans="1:16" ht="12">
      <c r="A189" s="32"/>
      <c r="B189" s="32"/>
      <c r="C189" s="33"/>
      <c r="D189" s="33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34"/>
    </row>
    <row r="190" spans="1:16" ht="12">
      <c r="A190" s="32"/>
      <c r="B190" s="32"/>
      <c r="C190" s="33"/>
      <c r="D190" s="33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34"/>
    </row>
    <row r="191" spans="1:16" ht="12">
      <c r="A191" s="32"/>
      <c r="B191" s="32"/>
      <c r="C191" s="33"/>
      <c r="D191" s="33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34"/>
    </row>
    <row r="192" spans="1:16" ht="12">
      <c r="A192" s="32"/>
      <c r="B192" s="32"/>
      <c r="C192" s="33"/>
      <c r="D192" s="33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34"/>
    </row>
    <row r="193" spans="1:16" ht="12">
      <c r="A193" s="32"/>
      <c r="B193" s="32"/>
      <c r="C193" s="33"/>
      <c r="D193" s="33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34"/>
    </row>
    <row r="194" spans="1:16" ht="12">
      <c r="A194" s="32"/>
      <c r="B194" s="32"/>
      <c r="C194" s="33"/>
      <c r="D194" s="33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34"/>
    </row>
    <row r="195" spans="1:16" ht="12">
      <c r="A195" s="32"/>
      <c r="B195" s="32"/>
      <c r="C195" s="33"/>
      <c r="D195" s="33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34"/>
    </row>
    <row r="196" spans="1:16" ht="12">
      <c r="A196" s="32"/>
      <c r="B196" s="32"/>
      <c r="C196" s="33"/>
      <c r="D196" s="33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34"/>
    </row>
    <row r="197" spans="1:16" ht="12">
      <c r="A197" s="32"/>
      <c r="B197" s="32"/>
      <c r="C197" s="33"/>
      <c r="D197" s="33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34"/>
    </row>
    <row r="198" spans="1:16" ht="12">
      <c r="A198" s="32"/>
      <c r="B198" s="32"/>
      <c r="C198" s="33"/>
      <c r="D198" s="33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34"/>
    </row>
    <row r="199" spans="1:16" ht="12">
      <c r="A199" s="32"/>
      <c r="B199" s="32"/>
      <c r="C199" s="33"/>
      <c r="D199" s="33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34"/>
    </row>
    <row r="200" spans="1:16" ht="12">
      <c r="A200" s="32"/>
      <c r="B200" s="32"/>
      <c r="C200" s="33"/>
      <c r="D200" s="33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34"/>
    </row>
    <row r="201" spans="1:16" ht="12">
      <c r="A201" s="32"/>
      <c r="B201" s="32"/>
      <c r="C201" s="33"/>
      <c r="D201" s="33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34"/>
    </row>
    <row r="202" spans="1:16" ht="12">
      <c r="A202" s="32"/>
      <c r="B202" s="32"/>
      <c r="C202" s="33"/>
      <c r="D202" s="33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34"/>
    </row>
    <row r="203" spans="1:16" ht="12">
      <c r="A203" s="32"/>
      <c r="B203" s="32"/>
      <c r="C203" s="33"/>
      <c r="D203" s="33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34"/>
    </row>
    <row r="204" spans="1:16" ht="12">
      <c r="A204" s="32"/>
      <c r="B204" s="32"/>
      <c r="C204" s="33"/>
      <c r="D204" s="33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34"/>
    </row>
    <row r="205" spans="1:16" ht="12">
      <c r="A205" s="32"/>
      <c r="B205" s="32"/>
      <c r="C205" s="33"/>
      <c r="D205" s="33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34"/>
    </row>
    <row r="206" spans="1:16" ht="12">
      <c r="A206" s="32"/>
      <c r="B206" s="32"/>
      <c r="C206" s="33"/>
      <c r="D206" s="33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34"/>
    </row>
    <row r="207" spans="1:16" ht="12">
      <c r="A207" s="32"/>
      <c r="B207" s="32"/>
      <c r="C207" s="33"/>
      <c r="D207" s="33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34"/>
    </row>
    <row r="208" spans="1:16" ht="12">
      <c r="A208" s="32"/>
      <c r="B208" s="32"/>
      <c r="C208" s="33"/>
      <c r="D208" s="33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34"/>
    </row>
    <row r="209" spans="1:16" ht="12">
      <c r="A209" s="32"/>
      <c r="B209" s="32"/>
      <c r="C209" s="33"/>
      <c r="D209" s="33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34"/>
    </row>
    <row r="210" spans="1:16" ht="12">
      <c r="A210" s="32"/>
      <c r="B210" s="32"/>
      <c r="C210" s="33"/>
      <c r="D210" s="33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34"/>
    </row>
    <row r="211" spans="1:16" ht="12">
      <c r="A211" s="32"/>
      <c r="B211" s="32"/>
      <c r="C211" s="33"/>
      <c r="D211" s="33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34"/>
    </row>
    <row r="212" spans="1:16" ht="12">
      <c r="A212" s="32"/>
      <c r="B212" s="32"/>
      <c r="C212" s="33"/>
      <c r="D212" s="33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34"/>
    </row>
    <row r="213" spans="1:16" ht="12">
      <c r="A213" s="32"/>
      <c r="B213" s="32"/>
      <c r="C213" s="33"/>
      <c r="D213" s="33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34"/>
    </row>
    <row r="214" spans="1:16" ht="12">
      <c r="A214" s="32"/>
      <c r="B214" s="32"/>
      <c r="C214" s="33"/>
      <c r="D214" s="33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34"/>
    </row>
    <row r="215" spans="1:16" ht="12">
      <c r="A215" s="32"/>
      <c r="B215" s="32"/>
      <c r="C215" s="33"/>
      <c r="D215" s="33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34"/>
    </row>
    <row r="216" spans="1:16" ht="12">
      <c r="A216" s="32"/>
      <c r="B216" s="32"/>
      <c r="C216" s="33"/>
      <c r="D216" s="33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34"/>
    </row>
    <row r="217" spans="1:16" ht="12">
      <c r="A217" s="32"/>
      <c r="B217" s="32"/>
      <c r="C217" s="33"/>
      <c r="D217" s="33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34"/>
    </row>
    <row r="218" spans="1:16" ht="12">
      <c r="A218" s="32"/>
      <c r="B218" s="32"/>
      <c r="C218" s="33"/>
      <c r="D218" s="33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34"/>
    </row>
    <row r="219" spans="1:16" ht="12">
      <c r="A219" s="32"/>
      <c r="B219" s="32"/>
      <c r="C219" s="33"/>
      <c r="D219" s="33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34"/>
    </row>
    <row r="220" spans="1:16" ht="12">
      <c r="A220" s="32"/>
      <c r="B220" s="32"/>
      <c r="C220" s="33"/>
      <c r="D220" s="33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34"/>
    </row>
    <row r="221" spans="1:16" ht="12">
      <c r="A221" s="32"/>
      <c r="B221" s="32"/>
      <c r="C221" s="33"/>
      <c r="D221" s="33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34"/>
    </row>
    <row r="222" spans="1:16" ht="12">
      <c r="A222" s="32"/>
      <c r="B222" s="32"/>
      <c r="C222" s="33"/>
      <c r="D222" s="33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34"/>
    </row>
    <row r="223" spans="1:16" ht="12">
      <c r="A223" s="32"/>
      <c r="B223" s="32"/>
      <c r="C223" s="33"/>
      <c r="D223" s="33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34"/>
    </row>
    <row r="224" spans="1:16" ht="12">
      <c r="A224" s="32"/>
      <c r="B224" s="32"/>
      <c r="C224" s="33"/>
      <c r="D224" s="33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34"/>
    </row>
    <row r="225" spans="1:16" ht="12">
      <c r="A225" s="32"/>
      <c r="B225" s="32"/>
      <c r="C225" s="33"/>
      <c r="D225" s="33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34"/>
    </row>
    <row r="226" spans="1:16" ht="12">
      <c r="A226" s="32"/>
      <c r="B226" s="32"/>
      <c r="C226" s="33"/>
      <c r="D226" s="33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34"/>
    </row>
    <row r="227" spans="1:16" ht="12">
      <c r="A227" s="32"/>
      <c r="B227" s="32"/>
      <c r="C227" s="33"/>
      <c r="D227" s="33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34"/>
    </row>
    <row r="228" spans="1:16" ht="12">
      <c r="A228" s="32"/>
      <c r="B228" s="32"/>
      <c r="C228" s="33"/>
      <c r="D228" s="33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34"/>
    </row>
    <row r="229" spans="1:16" ht="12">
      <c r="A229" s="32"/>
      <c r="B229" s="32"/>
      <c r="C229" s="33"/>
      <c r="D229" s="33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34"/>
    </row>
    <row r="230" spans="1:16" ht="12">
      <c r="A230" s="32"/>
      <c r="B230" s="32"/>
      <c r="C230" s="33"/>
      <c r="D230" s="33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34"/>
    </row>
    <row r="231" spans="1:16" ht="12">
      <c r="A231" s="32"/>
      <c r="B231" s="32"/>
      <c r="C231" s="33"/>
      <c r="D231" s="33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34"/>
    </row>
    <row r="232" spans="1:16" ht="12">
      <c r="A232" s="32"/>
      <c r="B232" s="32"/>
      <c r="C232" s="33"/>
      <c r="D232" s="33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34"/>
    </row>
    <row r="233" spans="1:16" ht="12">
      <c r="A233" s="32"/>
      <c r="B233" s="32"/>
      <c r="C233" s="33"/>
      <c r="D233" s="33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34"/>
    </row>
    <row r="234" spans="1:16" ht="12">
      <c r="A234" s="32"/>
      <c r="B234" s="32"/>
      <c r="C234" s="33"/>
      <c r="D234" s="33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34"/>
    </row>
    <row r="235" spans="1:16" ht="12">
      <c r="A235" s="32"/>
      <c r="B235" s="32"/>
      <c r="C235" s="33"/>
      <c r="D235" s="33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34"/>
    </row>
    <row r="236" spans="1:16" ht="12">
      <c r="A236" s="32"/>
      <c r="B236" s="32"/>
      <c r="C236" s="33"/>
      <c r="D236" s="33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34"/>
    </row>
    <row r="237" spans="1:16" ht="12">
      <c r="A237" s="32"/>
      <c r="B237" s="32"/>
      <c r="C237" s="33"/>
      <c r="D237" s="33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34"/>
    </row>
    <row r="238" spans="1:16" ht="12">
      <c r="A238" s="32"/>
      <c r="B238" s="32"/>
      <c r="C238" s="33"/>
      <c r="D238" s="33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34"/>
    </row>
    <row r="239" spans="1:16" ht="12">
      <c r="A239" s="32"/>
      <c r="B239" s="32"/>
      <c r="C239" s="33"/>
      <c r="D239" s="33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34"/>
    </row>
    <row r="240" spans="1:16" ht="12">
      <c r="A240" s="32"/>
      <c r="B240" s="32"/>
      <c r="C240" s="33"/>
      <c r="D240" s="33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34"/>
    </row>
    <row r="241" spans="1:16" ht="12">
      <c r="A241" s="32"/>
      <c r="B241" s="32"/>
      <c r="C241" s="33"/>
      <c r="D241" s="33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34"/>
    </row>
    <row r="242" spans="1:16" ht="12">
      <c r="A242" s="32"/>
      <c r="B242" s="32"/>
      <c r="C242" s="33"/>
      <c r="D242" s="33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34"/>
    </row>
    <row r="243" spans="1:16" ht="12">
      <c r="A243" s="32"/>
      <c r="B243" s="32"/>
      <c r="C243" s="33"/>
      <c r="D243" s="33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34"/>
    </row>
    <row r="244" spans="1:16" ht="12">
      <c r="A244" s="32"/>
      <c r="B244" s="32"/>
      <c r="C244" s="33"/>
      <c r="D244" s="33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34"/>
    </row>
    <row r="245" spans="1:16" ht="12">
      <c r="A245" s="32"/>
      <c r="B245" s="32"/>
      <c r="C245" s="33"/>
      <c r="D245" s="33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34"/>
    </row>
    <row r="246" spans="1:16" ht="12">
      <c r="A246" s="32"/>
      <c r="B246" s="32"/>
      <c r="C246" s="33"/>
      <c r="D246" s="33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34"/>
    </row>
    <row r="247" spans="1:16" ht="12">
      <c r="A247" s="32"/>
      <c r="B247" s="32"/>
      <c r="C247" s="33"/>
      <c r="D247" s="33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34"/>
    </row>
    <row r="248" spans="1:16" ht="12">
      <c r="A248" s="32"/>
      <c r="B248" s="32"/>
      <c r="C248" s="33"/>
      <c r="D248" s="33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34"/>
    </row>
    <row r="249" spans="1:16" ht="12">
      <c r="A249" s="32"/>
      <c r="B249" s="32"/>
      <c r="C249" s="33"/>
      <c r="D249" s="33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34"/>
    </row>
    <row r="250" spans="1:16" ht="12">
      <c r="A250" s="32"/>
      <c r="B250" s="32"/>
      <c r="C250" s="33"/>
      <c r="D250" s="33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34"/>
    </row>
    <row r="251" spans="1:16" ht="12">
      <c r="A251" s="32"/>
      <c r="B251" s="32"/>
      <c r="C251" s="33"/>
      <c r="D251" s="33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34"/>
    </row>
    <row r="252" spans="1:16" ht="12">
      <c r="A252" s="32"/>
      <c r="B252" s="32"/>
      <c r="C252" s="33"/>
      <c r="D252" s="33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34"/>
    </row>
    <row r="253" spans="1:16" ht="12">
      <c r="A253" s="32"/>
      <c r="B253" s="32"/>
      <c r="C253" s="33"/>
      <c r="D253" s="33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34"/>
    </row>
    <row r="254" spans="1:16" ht="12">
      <c r="A254" s="32"/>
      <c r="B254" s="32"/>
      <c r="C254" s="33"/>
      <c r="D254" s="33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34"/>
    </row>
    <row r="255" spans="1:16" ht="12">
      <c r="A255" s="32"/>
      <c r="B255" s="32"/>
      <c r="C255" s="33"/>
      <c r="D255" s="33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34"/>
    </row>
    <row r="256" spans="1:16" ht="12">
      <c r="A256" s="32"/>
      <c r="B256" s="32"/>
      <c r="C256" s="33"/>
      <c r="D256" s="33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34"/>
    </row>
    <row r="257" spans="1:16" ht="12">
      <c r="A257" s="32"/>
      <c r="B257" s="32"/>
      <c r="C257" s="33"/>
      <c r="D257" s="33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34"/>
    </row>
    <row r="258" spans="1:16" ht="12">
      <c r="A258" s="32"/>
      <c r="B258" s="32"/>
      <c r="C258" s="33"/>
      <c r="D258" s="33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34"/>
    </row>
    <row r="259" spans="1:16" ht="12">
      <c r="A259" s="32"/>
      <c r="B259" s="32"/>
      <c r="C259" s="33"/>
      <c r="D259" s="33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34"/>
    </row>
    <row r="260" spans="1:16" ht="12">
      <c r="A260" s="32"/>
      <c r="B260" s="32"/>
      <c r="C260" s="33"/>
      <c r="D260" s="33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34"/>
    </row>
    <row r="261" spans="1:16" ht="12">
      <c r="A261" s="32"/>
      <c r="B261" s="32"/>
      <c r="C261" s="33"/>
      <c r="D261" s="33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34"/>
    </row>
    <row r="262" spans="1:16" ht="12">
      <c r="A262" s="32"/>
      <c r="B262" s="32"/>
      <c r="C262" s="33"/>
      <c r="D262" s="33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34"/>
    </row>
    <row r="263" spans="1:16" ht="12">
      <c r="A263" s="32"/>
      <c r="B263" s="32"/>
      <c r="C263" s="33"/>
      <c r="D263" s="33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34"/>
    </row>
    <row r="264" spans="1:16" ht="12">
      <c r="A264" s="32"/>
      <c r="B264" s="32"/>
      <c r="C264" s="33"/>
      <c r="D264" s="33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34"/>
    </row>
    <row r="265" spans="1:16" ht="12">
      <c r="A265" s="32"/>
      <c r="B265" s="32"/>
      <c r="C265" s="33"/>
      <c r="D265" s="33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34"/>
    </row>
    <row r="266" spans="1:16" ht="12">
      <c r="A266" s="32"/>
      <c r="B266" s="32"/>
      <c r="C266" s="33"/>
      <c r="D266" s="33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34"/>
    </row>
    <row r="267" spans="1:16" ht="12">
      <c r="A267" s="32"/>
      <c r="B267" s="32"/>
      <c r="C267" s="33"/>
      <c r="D267" s="33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34"/>
    </row>
    <row r="268" spans="1:16" ht="12">
      <c r="A268" s="32"/>
      <c r="B268" s="32"/>
      <c r="C268" s="33"/>
      <c r="D268" s="33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34"/>
    </row>
    <row r="269" spans="1:16" ht="12">
      <c r="A269" s="32"/>
      <c r="B269" s="32"/>
      <c r="C269" s="33"/>
      <c r="D269" s="33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34"/>
    </row>
    <row r="270" spans="1:16" ht="12">
      <c r="A270" s="32"/>
      <c r="B270" s="32"/>
      <c r="C270" s="33"/>
      <c r="D270" s="33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34"/>
    </row>
    <row r="271" spans="1:16" ht="12">
      <c r="A271" s="32"/>
      <c r="B271" s="32"/>
      <c r="C271" s="33"/>
      <c r="D271" s="33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34"/>
    </row>
    <row r="272" spans="1:16" ht="12">
      <c r="A272" s="32"/>
      <c r="B272" s="32"/>
      <c r="C272" s="33"/>
      <c r="D272" s="33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34"/>
    </row>
    <row r="273" spans="1:16" ht="12">
      <c r="A273" s="32"/>
      <c r="B273" s="32"/>
      <c r="C273" s="33"/>
      <c r="D273" s="33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34"/>
    </row>
    <row r="274" spans="1:16" ht="12">
      <c r="A274" s="32"/>
      <c r="B274" s="32"/>
      <c r="C274" s="33"/>
      <c r="D274" s="33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34"/>
    </row>
    <row r="275" spans="1:16" ht="12">
      <c r="A275" s="32"/>
      <c r="B275" s="32"/>
      <c r="C275" s="33"/>
      <c r="D275" s="33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34"/>
    </row>
    <row r="276" spans="1:16" ht="12">
      <c r="A276" s="32"/>
      <c r="B276" s="32"/>
      <c r="C276" s="33"/>
      <c r="D276" s="33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34"/>
    </row>
    <row r="277" spans="1:16" ht="12">
      <c r="A277" s="32"/>
      <c r="B277" s="32"/>
      <c r="C277" s="33"/>
      <c r="D277" s="33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34"/>
    </row>
    <row r="278" spans="1:16" ht="12">
      <c r="A278" s="32"/>
      <c r="B278" s="32"/>
      <c r="C278" s="33"/>
      <c r="D278" s="33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34"/>
    </row>
    <row r="279" spans="1:16" ht="12">
      <c r="A279" s="32"/>
      <c r="B279" s="32"/>
      <c r="C279" s="33"/>
      <c r="D279" s="33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34"/>
    </row>
    <row r="280" spans="1:16" ht="12">
      <c r="A280" s="32"/>
      <c r="B280" s="32"/>
      <c r="C280" s="33"/>
      <c r="D280" s="33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34"/>
    </row>
    <row r="281" spans="1:16" ht="12">
      <c r="A281" s="32"/>
      <c r="B281" s="32"/>
      <c r="C281" s="33"/>
      <c r="D281" s="33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34"/>
    </row>
    <row r="282" spans="1:16" ht="12">
      <c r="A282" s="32"/>
      <c r="B282" s="32"/>
      <c r="C282" s="33"/>
      <c r="D282" s="33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34"/>
    </row>
    <row r="283" spans="1:16" ht="12">
      <c r="A283" s="32"/>
      <c r="B283" s="32"/>
      <c r="C283" s="33"/>
      <c r="D283" s="33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34"/>
    </row>
    <row r="284" spans="1:16" ht="12">
      <c r="A284" s="32"/>
      <c r="B284" s="32"/>
      <c r="C284" s="33"/>
      <c r="D284" s="33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34"/>
    </row>
    <row r="285" spans="1:16" ht="12">
      <c r="A285" s="32"/>
      <c r="B285" s="32"/>
      <c r="C285" s="33"/>
      <c r="D285" s="33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34"/>
    </row>
    <row r="286" spans="1:16" ht="12">
      <c r="A286" s="32"/>
      <c r="B286" s="32"/>
      <c r="C286" s="33"/>
      <c r="D286" s="33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34"/>
    </row>
    <row r="287" spans="1:16" ht="12">
      <c r="A287" s="32"/>
      <c r="B287" s="32"/>
      <c r="C287" s="33"/>
      <c r="D287" s="33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34"/>
    </row>
    <row r="288" spans="1:16" ht="12">
      <c r="A288" s="32"/>
      <c r="B288" s="32"/>
      <c r="C288" s="33"/>
      <c r="D288" s="33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34"/>
    </row>
    <row r="289" spans="1:16" ht="12">
      <c r="A289" s="32"/>
      <c r="B289" s="32"/>
      <c r="C289" s="33"/>
      <c r="D289" s="33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34"/>
    </row>
    <row r="290" spans="1:16" ht="12">
      <c r="A290" s="32"/>
      <c r="B290" s="32"/>
      <c r="C290" s="33"/>
      <c r="D290" s="33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34"/>
    </row>
    <row r="291" spans="1:16" ht="12">
      <c r="A291" s="32"/>
      <c r="B291" s="32"/>
      <c r="C291" s="33"/>
      <c r="D291" s="33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34"/>
    </row>
    <row r="292" spans="1:16" ht="12">
      <c r="A292" s="32"/>
      <c r="B292" s="32"/>
      <c r="C292" s="33"/>
      <c r="D292" s="33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34"/>
    </row>
    <row r="293" spans="1:16" ht="12">
      <c r="A293" s="32"/>
      <c r="B293" s="32"/>
      <c r="C293" s="33"/>
      <c r="D293" s="33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34"/>
    </row>
    <row r="294" spans="1:16" ht="12">
      <c r="A294" s="32"/>
      <c r="B294" s="32"/>
      <c r="C294" s="33"/>
      <c r="D294" s="33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34"/>
    </row>
    <row r="295" spans="1:16" ht="12">
      <c r="A295" s="32"/>
      <c r="B295" s="32"/>
      <c r="C295" s="33"/>
      <c r="D295" s="33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34"/>
    </row>
    <row r="296" spans="1:16" ht="12">
      <c r="A296" s="32"/>
      <c r="B296" s="32"/>
      <c r="C296" s="33"/>
      <c r="D296" s="33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34"/>
    </row>
    <row r="297" spans="1:16" ht="12">
      <c r="A297" s="32"/>
      <c r="B297" s="32"/>
      <c r="C297" s="33"/>
      <c r="D297" s="33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34"/>
    </row>
    <row r="298" spans="1:16" ht="12">
      <c r="A298" s="32"/>
      <c r="B298" s="32"/>
      <c r="C298" s="33"/>
      <c r="D298" s="33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34"/>
    </row>
    <row r="299" spans="1:16" ht="12">
      <c r="A299" s="32"/>
      <c r="B299" s="32"/>
      <c r="C299" s="33"/>
      <c r="D299" s="33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34"/>
    </row>
    <row r="300" spans="1:16" ht="12">
      <c r="A300" s="32"/>
      <c r="B300" s="32"/>
      <c r="C300" s="33"/>
      <c r="D300" s="33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34"/>
    </row>
    <row r="301" spans="1:16" ht="12">
      <c r="A301" s="32"/>
      <c r="B301" s="32"/>
      <c r="C301" s="33"/>
      <c r="D301" s="33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34"/>
    </row>
    <row r="302" spans="1:16" ht="12">
      <c r="A302" s="32"/>
      <c r="B302" s="32"/>
      <c r="C302" s="33"/>
      <c r="D302" s="33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34"/>
    </row>
    <row r="303" spans="1:16" ht="12">
      <c r="A303" s="32"/>
      <c r="B303" s="32"/>
      <c r="C303" s="33"/>
      <c r="D303" s="33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34"/>
    </row>
    <row r="304" spans="1:16" ht="12">
      <c r="A304" s="32"/>
      <c r="B304" s="32"/>
      <c r="C304" s="33"/>
      <c r="D304" s="33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34"/>
    </row>
    <row r="305" spans="1:16" ht="12">
      <c r="A305" s="32"/>
      <c r="B305" s="32"/>
      <c r="C305" s="33"/>
      <c r="D305" s="33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34"/>
    </row>
    <row r="306" spans="1:16" ht="12">
      <c r="A306" s="32"/>
      <c r="B306" s="32"/>
      <c r="C306" s="33"/>
      <c r="D306" s="33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34"/>
    </row>
    <row r="307" spans="1:16" ht="12">
      <c r="A307" s="32"/>
      <c r="B307" s="32"/>
      <c r="C307" s="33"/>
      <c r="D307" s="33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34"/>
    </row>
    <row r="308" spans="1:16" ht="12">
      <c r="A308" s="32"/>
      <c r="B308" s="32"/>
      <c r="C308" s="33"/>
      <c r="D308" s="33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34"/>
    </row>
    <row r="309" spans="1:16" ht="12">
      <c r="A309" s="32"/>
      <c r="B309" s="32"/>
      <c r="C309" s="33"/>
      <c r="D309" s="33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34"/>
    </row>
    <row r="310" spans="1:16" ht="12">
      <c r="A310" s="32"/>
      <c r="B310" s="32"/>
      <c r="C310" s="33"/>
      <c r="D310" s="33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34"/>
    </row>
    <row r="311" spans="1:16" ht="12">
      <c r="A311" s="32"/>
      <c r="B311" s="32"/>
      <c r="C311" s="33"/>
      <c r="D311" s="33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34"/>
    </row>
    <row r="312" spans="1:16" ht="12">
      <c r="A312" s="32"/>
      <c r="B312" s="32"/>
      <c r="C312" s="33"/>
      <c r="D312" s="33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34"/>
    </row>
    <row r="313" spans="1:16" ht="12">
      <c r="A313" s="32"/>
      <c r="B313" s="32"/>
      <c r="C313" s="33"/>
      <c r="D313" s="33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34"/>
    </row>
    <row r="314" spans="1:16" ht="12">
      <c r="A314" s="32"/>
      <c r="B314" s="32"/>
      <c r="C314" s="33"/>
      <c r="D314" s="33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34"/>
    </row>
    <row r="315" spans="1:16" ht="12">
      <c r="A315" s="32"/>
      <c r="B315" s="32"/>
      <c r="C315" s="33"/>
      <c r="D315" s="33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34"/>
    </row>
    <row r="316" spans="1:16" ht="12">
      <c r="A316" s="32"/>
      <c r="B316" s="32"/>
      <c r="C316" s="33"/>
      <c r="D316" s="33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34"/>
    </row>
    <row r="317" spans="1:16" ht="12">
      <c r="A317" s="32"/>
      <c r="B317" s="32"/>
      <c r="C317" s="33"/>
      <c r="D317" s="33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34"/>
    </row>
    <row r="318" spans="1:16" ht="12">
      <c r="A318" s="32"/>
      <c r="B318" s="32"/>
      <c r="C318" s="33"/>
      <c r="D318" s="33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34"/>
    </row>
    <row r="319" spans="1:16" ht="12">
      <c r="A319" s="32"/>
      <c r="B319" s="32"/>
      <c r="C319" s="33"/>
      <c r="D319" s="33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34"/>
    </row>
    <row r="320" spans="1:16" ht="12">
      <c r="A320" s="32"/>
      <c r="B320" s="32"/>
      <c r="C320" s="33"/>
      <c r="D320" s="33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34"/>
    </row>
    <row r="321" spans="1:16" ht="12">
      <c r="A321" s="32"/>
      <c r="B321" s="32"/>
      <c r="C321" s="33"/>
      <c r="D321" s="33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34"/>
    </row>
    <row r="322" spans="1:16" ht="12">
      <c r="A322" s="32"/>
      <c r="B322" s="32"/>
      <c r="C322" s="33"/>
      <c r="D322" s="33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34"/>
    </row>
    <row r="323" spans="1:16" ht="12">
      <c r="A323" s="32"/>
      <c r="B323" s="32"/>
      <c r="C323" s="33"/>
      <c r="D323" s="33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34"/>
    </row>
    <row r="324" spans="1:16" ht="12">
      <c r="A324" s="32"/>
      <c r="B324" s="32"/>
      <c r="C324" s="33"/>
      <c r="D324" s="33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34"/>
    </row>
    <row r="325" spans="1:16" ht="12">
      <c r="A325" s="32"/>
      <c r="B325" s="32"/>
      <c r="C325" s="33"/>
      <c r="D325" s="33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34"/>
    </row>
    <row r="326" spans="1:16" ht="12">
      <c r="A326" s="32"/>
      <c r="B326" s="32"/>
      <c r="C326" s="33"/>
      <c r="D326" s="33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34"/>
    </row>
    <row r="327" spans="1:16" ht="12">
      <c r="A327" s="32"/>
      <c r="B327" s="32"/>
      <c r="C327" s="33"/>
      <c r="D327" s="33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34"/>
    </row>
    <row r="328" spans="1:16" ht="12">
      <c r="A328" s="32"/>
      <c r="B328" s="32"/>
      <c r="C328" s="33"/>
      <c r="D328" s="33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34"/>
    </row>
    <row r="329" spans="1:16" ht="12">
      <c r="A329" s="32"/>
      <c r="B329" s="32"/>
      <c r="C329" s="33"/>
      <c r="D329" s="33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34"/>
    </row>
    <row r="330" spans="1:16" ht="12">
      <c r="A330" s="32"/>
      <c r="B330" s="32"/>
      <c r="C330" s="33"/>
      <c r="D330" s="33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34"/>
    </row>
    <row r="331" spans="1:16" ht="12">
      <c r="A331" s="32"/>
      <c r="B331" s="32"/>
      <c r="C331" s="33"/>
      <c r="D331" s="33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34"/>
    </row>
    <row r="332" spans="1:16" ht="12">
      <c r="A332" s="32"/>
      <c r="B332" s="32"/>
      <c r="C332" s="33"/>
      <c r="D332" s="33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34"/>
    </row>
    <row r="333" spans="1:16" ht="12">
      <c r="A333" s="32"/>
      <c r="B333" s="32"/>
      <c r="C333" s="33"/>
      <c r="D333" s="33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34"/>
    </row>
    <row r="334" spans="1:16" ht="12">
      <c r="A334" s="32"/>
      <c r="B334" s="32"/>
      <c r="C334" s="33"/>
      <c r="D334" s="33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34"/>
    </row>
    <row r="335" spans="1:16" ht="12">
      <c r="A335" s="32"/>
      <c r="B335" s="32"/>
      <c r="C335" s="33"/>
      <c r="D335" s="33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34"/>
    </row>
    <row r="336" spans="1:16" ht="12">
      <c r="A336" s="32"/>
      <c r="B336" s="32"/>
      <c r="C336" s="33"/>
      <c r="D336" s="33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34"/>
    </row>
    <row r="337" spans="1:16" ht="12">
      <c r="A337" s="32"/>
      <c r="B337" s="32"/>
      <c r="C337" s="33"/>
      <c r="D337" s="33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34"/>
    </row>
    <row r="338" spans="1:16" ht="12">
      <c r="A338" s="32"/>
      <c r="B338" s="32"/>
      <c r="C338" s="33"/>
      <c r="D338" s="33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34"/>
    </row>
    <row r="339" spans="1:16" ht="12">
      <c r="A339" s="32"/>
      <c r="B339" s="32"/>
      <c r="C339" s="33"/>
      <c r="D339" s="33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34"/>
    </row>
    <row r="340" spans="1:16" ht="12">
      <c r="A340" s="32"/>
      <c r="B340" s="32"/>
      <c r="C340" s="33"/>
      <c r="D340" s="33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34"/>
    </row>
    <row r="341" spans="1:16" ht="12">
      <c r="A341" s="32"/>
      <c r="B341" s="32"/>
      <c r="C341" s="33"/>
      <c r="D341" s="33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34"/>
    </row>
    <row r="342" spans="1:16" ht="12">
      <c r="A342" s="32"/>
      <c r="B342" s="32"/>
      <c r="C342" s="33"/>
      <c r="D342" s="33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34"/>
    </row>
    <row r="343" spans="1:16" ht="12">
      <c r="A343" s="32"/>
      <c r="B343" s="32"/>
      <c r="C343" s="33"/>
      <c r="D343" s="33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34"/>
    </row>
    <row r="344" spans="1:16" ht="12">
      <c r="A344" s="32"/>
      <c r="B344" s="32"/>
      <c r="C344" s="33"/>
      <c r="D344" s="33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34"/>
    </row>
    <row r="345" spans="1:16" ht="12">
      <c r="A345" s="32"/>
      <c r="B345" s="32"/>
      <c r="C345" s="33"/>
      <c r="D345" s="33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34"/>
    </row>
    <row r="346" spans="1:16" ht="12">
      <c r="A346" s="32"/>
      <c r="B346" s="32"/>
      <c r="C346" s="33"/>
      <c r="D346" s="33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34"/>
    </row>
    <row r="347" spans="1:16" ht="12">
      <c r="A347" s="32"/>
      <c r="B347" s="32"/>
      <c r="C347" s="33"/>
      <c r="D347" s="33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34"/>
    </row>
    <row r="348" spans="1:16" ht="12">
      <c r="A348" s="32"/>
      <c r="B348" s="32"/>
      <c r="C348" s="33"/>
      <c r="D348" s="33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34"/>
    </row>
    <row r="349" spans="1:16" ht="12">
      <c r="A349" s="32"/>
      <c r="B349" s="32"/>
      <c r="C349" s="33"/>
      <c r="D349" s="33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34"/>
    </row>
    <row r="350" spans="1:16" ht="12">
      <c r="A350" s="32"/>
      <c r="B350" s="32"/>
      <c r="C350" s="33"/>
      <c r="D350" s="33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34"/>
    </row>
    <row r="351" spans="1:16" ht="12">
      <c r="A351" s="32"/>
      <c r="B351" s="32"/>
      <c r="C351" s="33"/>
      <c r="D351" s="33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34"/>
    </row>
    <row r="352" spans="1:16" ht="12">
      <c r="A352" s="32"/>
      <c r="B352" s="32"/>
      <c r="C352" s="33"/>
      <c r="D352" s="33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34"/>
    </row>
    <row r="353" spans="1:16" ht="12">
      <c r="A353" s="32"/>
      <c r="B353" s="32"/>
      <c r="C353" s="33"/>
      <c r="D353" s="33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34"/>
    </row>
    <row r="354" spans="1:16" ht="12">
      <c r="A354" s="32"/>
      <c r="B354" s="32"/>
      <c r="C354" s="33"/>
      <c r="D354" s="33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34"/>
    </row>
    <row r="355" spans="1:16" ht="12">
      <c r="A355" s="32"/>
      <c r="B355" s="32"/>
      <c r="C355" s="33"/>
      <c r="D355" s="33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34"/>
    </row>
    <row r="356" spans="1:16" ht="12">
      <c r="A356" s="32"/>
      <c r="B356" s="32"/>
      <c r="C356" s="33"/>
      <c r="D356" s="33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34"/>
    </row>
    <row r="357" spans="1:16" ht="12">
      <c r="A357" s="32"/>
      <c r="B357" s="32"/>
      <c r="C357" s="33"/>
      <c r="D357" s="33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34"/>
    </row>
    <row r="358" spans="1:16" ht="12">
      <c r="A358" s="32"/>
      <c r="B358" s="32"/>
      <c r="C358" s="33"/>
      <c r="D358" s="33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34"/>
    </row>
    <row r="359" spans="1:16" ht="12">
      <c r="A359" s="32"/>
      <c r="B359" s="32"/>
      <c r="C359" s="33"/>
      <c r="D359" s="33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34"/>
    </row>
    <row r="360" spans="1:16" ht="12">
      <c r="A360" s="32"/>
      <c r="B360" s="32"/>
      <c r="C360" s="33"/>
      <c r="D360" s="33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34"/>
    </row>
    <row r="361" spans="1:16" ht="12">
      <c r="A361" s="32"/>
      <c r="B361" s="32"/>
      <c r="C361" s="33"/>
      <c r="D361" s="33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34"/>
    </row>
    <row r="362" spans="1:16" ht="12">
      <c r="A362" s="32"/>
      <c r="B362" s="32"/>
      <c r="C362" s="33"/>
      <c r="D362" s="33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34"/>
    </row>
    <row r="363" spans="1:16" ht="12">
      <c r="A363" s="32"/>
      <c r="B363" s="32"/>
      <c r="C363" s="33"/>
      <c r="D363" s="33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34"/>
    </row>
    <row r="364" spans="1:16" ht="12">
      <c r="A364" s="32"/>
      <c r="B364" s="32"/>
      <c r="C364" s="33"/>
      <c r="D364" s="33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34"/>
    </row>
    <row r="365" spans="1:16" ht="12">
      <c r="A365" s="32"/>
      <c r="B365" s="32"/>
      <c r="C365" s="33"/>
      <c r="D365" s="33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34"/>
    </row>
    <row r="366" spans="1:16" ht="12">
      <c r="A366" s="32"/>
      <c r="B366" s="32"/>
      <c r="C366" s="33"/>
      <c r="D366" s="33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34"/>
    </row>
    <row r="367" spans="1:16" ht="12">
      <c r="A367" s="32"/>
      <c r="B367" s="32"/>
      <c r="C367" s="33"/>
      <c r="D367" s="33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34"/>
    </row>
    <row r="368" spans="1:16" ht="12">
      <c r="A368" s="32"/>
      <c r="B368" s="32"/>
      <c r="C368" s="33"/>
      <c r="D368" s="33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34"/>
    </row>
    <row r="369" spans="1:16" ht="12">
      <c r="A369" s="32"/>
      <c r="B369" s="32"/>
      <c r="C369" s="33"/>
      <c r="D369" s="33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34"/>
    </row>
    <row r="370" spans="1:16" ht="12">
      <c r="A370" s="32"/>
      <c r="B370" s="32"/>
      <c r="C370" s="33"/>
      <c r="D370" s="33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34"/>
    </row>
    <row r="371" spans="1:16" ht="12">
      <c r="A371" s="32"/>
      <c r="B371" s="32"/>
      <c r="C371" s="33"/>
      <c r="D371" s="33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34"/>
    </row>
    <row r="372" spans="1:16" ht="12">
      <c r="A372" s="32"/>
      <c r="B372" s="32"/>
      <c r="C372" s="33"/>
      <c r="D372" s="33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34"/>
    </row>
    <row r="373" spans="1:16" ht="12">
      <c r="A373" s="32"/>
      <c r="B373" s="32"/>
      <c r="C373" s="33"/>
      <c r="D373" s="33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34"/>
    </row>
    <row r="374" spans="1:16" ht="12">
      <c r="A374" s="32"/>
      <c r="B374" s="32"/>
      <c r="C374" s="33"/>
      <c r="D374" s="33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34"/>
    </row>
    <row r="375" spans="1:16" ht="12">
      <c r="A375" s="32"/>
      <c r="B375" s="32"/>
      <c r="C375" s="33"/>
      <c r="D375" s="33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34"/>
    </row>
    <row r="376" spans="1:16" ht="12">
      <c r="A376" s="32"/>
      <c r="B376" s="32"/>
      <c r="C376" s="33"/>
      <c r="D376" s="33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34"/>
    </row>
    <row r="377" spans="1:16" ht="12">
      <c r="A377" s="32"/>
      <c r="B377" s="32"/>
      <c r="C377" s="33"/>
      <c r="D377" s="33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34"/>
    </row>
    <row r="378" spans="1:16" ht="12">
      <c r="A378" s="32"/>
      <c r="B378" s="32"/>
      <c r="C378" s="33"/>
      <c r="D378" s="33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34"/>
    </row>
    <row r="379" spans="1:16" ht="12">
      <c r="A379" s="32"/>
      <c r="B379" s="32"/>
      <c r="C379" s="33"/>
      <c r="D379" s="33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34"/>
    </row>
    <row r="380" spans="1:16" ht="12">
      <c r="A380" s="32"/>
      <c r="B380" s="32"/>
      <c r="C380" s="33"/>
      <c r="D380" s="33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34"/>
    </row>
    <row r="381" spans="1:16" ht="12">
      <c r="A381" s="32"/>
      <c r="B381" s="32"/>
      <c r="C381" s="33"/>
      <c r="D381" s="33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34"/>
    </row>
    <row r="382" spans="1:16" ht="12">
      <c r="A382" s="32"/>
      <c r="B382" s="32"/>
      <c r="C382" s="33"/>
      <c r="D382" s="33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34"/>
    </row>
    <row r="383" spans="1:16" ht="12">
      <c r="A383" s="32"/>
      <c r="B383" s="32"/>
      <c r="C383" s="33"/>
      <c r="D383" s="33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34"/>
    </row>
    <row r="384" spans="1:16" ht="12">
      <c r="A384" s="32"/>
      <c r="B384" s="32"/>
      <c r="C384" s="33"/>
      <c r="D384" s="33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34"/>
    </row>
    <row r="385" spans="1:16" ht="12">
      <c r="A385" s="32"/>
      <c r="B385" s="32"/>
      <c r="C385" s="33"/>
      <c r="D385" s="33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34"/>
    </row>
    <row r="386" spans="1:16" ht="12">
      <c r="A386" s="32"/>
      <c r="B386" s="32"/>
      <c r="C386" s="33"/>
      <c r="D386" s="33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34"/>
    </row>
    <row r="387" spans="1:16" ht="12">
      <c r="A387" s="32"/>
      <c r="B387" s="32"/>
      <c r="C387" s="33"/>
      <c r="D387" s="33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34"/>
    </row>
    <row r="388" spans="1:16" ht="12">
      <c r="A388" s="32"/>
      <c r="B388" s="32"/>
      <c r="C388" s="33"/>
      <c r="D388" s="33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34"/>
    </row>
    <row r="389" spans="1:16" ht="12">
      <c r="A389" s="32"/>
      <c r="B389" s="32"/>
      <c r="C389" s="33"/>
      <c r="D389" s="33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34"/>
    </row>
    <row r="390" spans="1:16" ht="12">
      <c r="A390" s="32"/>
      <c r="B390" s="32"/>
      <c r="C390" s="33"/>
      <c r="D390" s="33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34"/>
    </row>
    <row r="391" spans="1:16" ht="12">
      <c r="A391" s="32"/>
      <c r="B391" s="32"/>
      <c r="C391" s="33"/>
      <c r="D391" s="33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34"/>
    </row>
    <row r="392" spans="1:16" ht="12">
      <c r="A392" s="32"/>
      <c r="B392" s="32"/>
      <c r="C392" s="33"/>
      <c r="D392" s="33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34"/>
    </row>
    <row r="393" spans="1:16" ht="12">
      <c r="A393" s="32"/>
      <c r="B393" s="32"/>
      <c r="C393" s="33"/>
      <c r="D393" s="33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34"/>
    </row>
    <row r="394" spans="1:16" ht="12">
      <c r="A394" s="32"/>
      <c r="B394" s="32"/>
      <c r="C394" s="33"/>
      <c r="D394" s="33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34"/>
    </row>
    <row r="395" spans="1:16" ht="12">
      <c r="A395" s="32"/>
      <c r="B395" s="32"/>
      <c r="C395" s="33"/>
      <c r="D395" s="33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34"/>
    </row>
    <row r="396" spans="1:16" ht="12">
      <c r="A396" s="32"/>
      <c r="B396" s="32"/>
      <c r="C396" s="33"/>
      <c r="D396" s="33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34"/>
    </row>
    <row r="397" spans="1:16" ht="12">
      <c r="A397" s="32"/>
      <c r="B397" s="32"/>
      <c r="C397" s="33"/>
      <c r="D397" s="33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34"/>
    </row>
    <row r="398" spans="1:16" ht="12">
      <c r="A398" s="32"/>
      <c r="B398" s="32"/>
      <c r="C398" s="33"/>
      <c r="D398" s="33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34"/>
    </row>
    <row r="399" spans="1:16" ht="12">
      <c r="A399" s="32"/>
      <c r="B399" s="32"/>
      <c r="C399" s="33"/>
      <c r="D399" s="33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34"/>
    </row>
    <row r="400" spans="1:16" ht="12">
      <c r="A400" s="32"/>
      <c r="B400" s="32"/>
      <c r="C400" s="33"/>
      <c r="D400" s="33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34"/>
    </row>
    <row r="401" spans="1:16" ht="12">
      <c r="A401" s="32"/>
      <c r="B401" s="32"/>
      <c r="C401" s="33"/>
      <c r="D401" s="33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34"/>
    </row>
    <row r="402" spans="1:16" ht="12">
      <c r="A402" s="32"/>
      <c r="B402" s="32"/>
      <c r="C402" s="33"/>
      <c r="D402" s="33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34"/>
    </row>
    <row r="403" spans="1:16" ht="12">
      <c r="A403" s="32"/>
      <c r="B403" s="32"/>
      <c r="C403" s="33"/>
      <c r="D403" s="33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34"/>
    </row>
    <row r="404" spans="1:16" ht="12">
      <c r="A404" s="32"/>
      <c r="B404" s="32"/>
      <c r="C404" s="33"/>
      <c r="D404" s="33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34"/>
    </row>
    <row r="405" spans="1:16" ht="12">
      <c r="A405" s="32"/>
      <c r="B405" s="32"/>
      <c r="C405" s="33"/>
      <c r="D405" s="33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34"/>
    </row>
    <row r="406" spans="1:16" ht="12">
      <c r="A406" s="32"/>
      <c r="B406" s="32"/>
      <c r="C406" s="33"/>
      <c r="D406" s="33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34"/>
    </row>
    <row r="407" spans="1:16" ht="12">
      <c r="A407" s="32"/>
      <c r="B407" s="32"/>
      <c r="C407" s="33"/>
      <c r="D407" s="33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34"/>
    </row>
    <row r="408" spans="1:16" ht="12">
      <c r="A408" s="32"/>
      <c r="B408" s="32"/>
      <c r="C408" s="33"/>
      <c r="D408" s="33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34"/>
    </row>
    <row r="409" spans="1:16" ht="12">
      <c r="A409" s="32"/>
      <c r="B409" s="32"/>
      <c r="C409" s="33"/>
      <c r="D409" s="33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34"/>
    </row>
    <row r="410" spans="1:16" ht="12">
      <c r="A410" s="32"/>
      <c r="B410" s="32"/>
      <c r="C410" s="33"/>
      <c r="D410" s="33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34"/>
    </row>
    <row r="411" spans="1:16" ht="12">
      <c r="A411" s="32"/>
      <c r="B411" s="32"/>
      <c r="C411" s="33"/>
      <c r="D411" s="33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34"/>
    </row>
    <row r="412" spans="1:16" ht="12">
      <c r="A412" s="32"/>
      <c r="B412" s="32"/>
      <c r="C412" s="33"/>
      <c r="D412" s="33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34"/>
    </row>
    <row r="413" spans="1:16" ht="12">
      <c r="A413" s="32"/>
      <c r="B413" s="32"/>
      <c r="C413" s="33"/>
      <c r="D413" s="33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34"/>
    </row>
    <row r="414" spans="1:16" ht="12">
      <c r="A414" s="32"/>
      <c r="B414" s="32"/>
      <c r="C414" s="33"/>
      <c r="D414" s="33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34"/>
    </row>
    <row r="415" spans="1:16" ht="12">
      <c r="A415" s="32"/>
      <c r="B415" s="32"/>
      <c r="C415" s="33"/>
      <c r="D415" s="33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34"/>
    </row>
    <row r="416" spans="1:16" ht="12">
      <c r="A416" s="32"/>
      <c r="B416" s="32"/>
      <c r="C416" s="33"/>
      <c r="D416" s="33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34"/>
    </row>
    <row r="417" spans="1:16" ht="12">
      <c r="A417" s="32"/>
      <c r="B417" s="32"/>
      <c r="C417" s="33"/>
      <c r="D417" s="33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34"/>
    </row>
    <row r="418" spans="1:16" ht="12">
      <c r="A418" s="32"/>
      <c r="B418" s="32"/>
      <c r="C418" s="33"/>
      <c r="D418" s="33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34"/>
    </row>
    <row r="419" spans="1:16" ht="16.5">
      <c r="A419" s="29"/>
      <c r="B419" s="29"/>
      <c r="C419" s="30"/>
      <c r="D419" s="30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31"/>
    </row>
    <row r="420" spans="1:16" ht="16.5">
      <c r="A420" s="29"/>
      <c r="B420" s="29"/>
      <c r="C420" s="30"/>
      <c r="D420" s="30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31"/>
    </row>
    <row r="421" spans="1:16" ht="16.5">
      <c r="A421" s="29"/>
      <c r="B421" s="29"/>
      <c r="C421" s="30"/>
      <c r="D421" s="30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31"/>
    </row>
    <row r="422" spans="1:16" ht="16.5">
      <c r="A422" s="29"/>
      <c r="B422" s="29"/>
      <c r="C422" s="30"/>
      <c r="D422" s="30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31"/>
    </row>
    <row r="423" spans="1:16" ht="16.5">
      <c r="A423" s="29"/>
      <c r="B423" s="29"/>
      <c r="C423" s="30"/>
      <c r="D423" s="30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31"/>
    </row>
    <row r="424" spans="1:16" ht="16.5">
      <c r="A424" s="29"/>
      <c r="B424" s="29"/>
      <c r="C424" s="30"/>
      <c r="D424" s="30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31"/>
    </row>
    <row r="425" spans="1:16" ht="16.5">
      <c r="A425" s="29"/>
      <c r="B425" s="29"/>
      <c r="C425" s="30"/>
      <c r="D425" s="30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31"/>
    </row>
    <row r="426" spans="1:16" ht="16.5">
      <c r="A426" s="29"/>
      <c r="B426" s="29"/>
      <c r="C426" s="30"/>
      <c r="D426" s="30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31"/>
    </row>
    <row r="427" spans="1:16" ht="16.5">
      <c r="A427" s="29"/>
      <c r="B427" s="29"/>
      <c r="C427" s="30"/>
      <c r="D427" s="30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31"/>
    </row>
    <row r="428" spans="1:16" ht="16.5">
      <c r="A428" s="29"/>
      <c r="B428" s="29"/>
      <c r="C428" s="30"/>
      <c r="D428" s="30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31"/>
    </row>
    <row r="429" spans="1:16" ht="16.5">
      <c r="A429" s="29"/>
      <c r="B429" s="29"/>
      <c r="C429" s="30"/>
      <c r="D429" s="30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31"/>
    </row>
    <row r="430" spans="1:16" ht="16.5">
      <c r="A430" s="29"/>
      <c r="B430" s="29"/>
      <c r="C430" s="30"/>
      <c r="D430" s="30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31"/>
    </row>
    <row r="431" spans="1:16" ht="16.5">
      <c r="A431" s="29"/>
      <c r="B431" s="29"/>
      <c r="C431" s="30"/>
      <c r="D431" s="30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31"/>
    </row>
    <row r="432" spans="1:16" ht="16.5">
      <c r="A432" s="29"/>
      <c r="B432" s="29"/>
      <c r="C432" s="30"/>
      <c r="D432" s="30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31"/>
    </row>
    <row r="433" spans="1:16" ht="16.5">
      <c r="A433" s="29"/>
      <c r="B433" s="29"/>
      <c r="C433" s="30"/>
      <c r="D433" s="30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31"/>
    </row>
    <row r="434" spans="1:16" ht="16.5">
      <c r="A434" s="29"/>
      <c r="B434" s="29"/>
      <c r="C434" s="30"/>
      <c r="D434" s="30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31"/>
    </row>
    <row r="435" spans="1:16" ht="16.5">
      <c r="A435" s="29"/>
      <c r="B435" s="29"/>
      <c r="C435" s="30"/>
      <c r="D435" s="30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31"/>
    </row>
    <row r="436" spans="1:16" ht="16.5">
      <c r="A436" s="29"/>
      <c r="B436" s="29"/>
      <c r="C436" s="30"/>
      <c r="D436" s="30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31"/>
    </row>
    <row r="437" spans="1:16" ht="16.5">
      <c r="A437" s="29"/>
      <c r="B437" s="29"/>
      <c r="C437" s="30"/>
      <c r="D437" s="30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31"/>
    </row>
    <row r="438" spans="1:16" ht="16.5">
      <c r="A438" s="29"/>
      <c r="B438" s="29"/>
      <c r="C438" s="30"/>
      <c r="D438" s="30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31"/>
    </row>
    <row r="439" spans="1:16" ht="16.5">
      <c r="A439" s="29"/>
      <c r="B439" s="29"/>
      <c r="C439" s="30"/>
      <c r="D439" s="30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31"/>
    </row>
    <row r="440" spans="1:16" ht="16.5">
      <c r="A440" s="29"/>
      <c r="B440" s="29"/>
      <c r="C440" s="30"/>
      <c r="D440" s="30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31"/>
    </row>
    <row r="441" spans="1:16" ht="16.5">
      <c r="A441" s="29"/>
      <c r="B441" s="29"/>
      <c r="C441" s="30"/>
      <c r="D441" s="30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31"/>
    </row>
    <row r="442" spans="1:16" ht="16.5">
      <c r="A442" s="29"/>
      <c r="B442" s="29"/>
      <c r="C442" s="30"/>
      <c r="D442" s="30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31"/>
    </row>
    <row r="443" spans="1:16" ht="16.5">
      <c r="A443" s="29"/>
      <c r="B443" s="29"/>
      <c r="C443" s="30"/>
      <c r="D443" s="30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31"/>
    </row>
    <row r="444" spans="1:16" ht="16.5">
      <c r="A444" s="29"/>
      <c r="B444" s="29"/>
      <c r="C444" s="30"/>
      <c r="D444" s="30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31"/>
    </row>
    <row r="445" spans="1:16" ht="16.5">
      <c r="A445" s="29"/>
      <c r="B445" s="29"/>
      <c r="C445" s="30"/>
      <c r="D445" s="30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31"/>
    </row>
    <row r="446" spans="1:16" ht="16.5">
      <c r="A446" s="29"/>
      <c r="B446" s="29"/>
      <c r="C446" s="30"/>
      <c r="D446" s="30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31"/>
    </row>
    <row r="447" spans="1:16" ht="16.5">
      <c r="A447" s="29"/>
      <c r="B447" s="29"/>
      <c r="C447" s="30"/>
      <c r="D447" s="30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31"/>
    </row>
    <row r="448" spans="1:16" ht="16.5">
      <c r="A448" s="29"/>
      <c r="B448" s="29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1"/>
    </row>
    <row r="449" spans="1:16" ht="16.5">
      <c r="A449" s="29"/>
      <c r="B449" s="29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1"/>
    </row>
    <row r="450" spans="1:16" ht="16.5">
      <c r="A450" s="29"/>
      <c r="B450" s="29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1"/>
    </row>
    <row r="451" spans="1:16" ht="16.5">
      <c r="A451" s="29"/>
      <c r="B451" s="29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1"/>
    </row>
    <row r="452" spans="1:16" ht="16.5">
      <c r="A452" s="29"/>
      <c r="B452" s="29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1"/>
    </row>
    <row r="453" spans="1:16" ht="16.5">
      <c r="A453" s="29"/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1"/>
    </row>
    <row r="454" spans="1:16" ht="16.5">
      <c r="A454" s="29"/>
      <c r="B454" s="29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1"/>
    </row>
    <row r="455" spans="1:16" ht="16.5">
      <c r="A455" s="29"/>
      <c r="B455" s="29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1"/>
    </row>
    <row r="456" spans="1:16" ht="16.5">
      <c r="A456" s="29"/>
      <c r="B456" s="29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1"/>
    </row>
    <row r="457" spans="1:16" ht="16.5">
      <c r="A457" s="29"/>
      <c r="B457" s="29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1"/>
    </row>
    <row r="458" spans="1:16" ht="16.5">
      <c r="A458" s="29"/>
      <c r="B458" s="29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1"/>
    </row>
    <row r="459" spans="1:16" ht="16.5">
      <c r="A459" s="29"/>
      <c r="B459" s="29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1"/>
    </row>
    <row r="460" spans="1:16" ht="16.5">
      <c r="A460" s="29"/>
      <c r="B460" s="29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1"/>
    </row>
    <row r="461" spans="1:16" ht="16.5">
      <c r="A461" s="29"/>
      <c r="B461" s="29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1"/>
    </row>
    <row r="462" spans="1:16" ht="16.5">
      <c r="A462" s="29"/>
      <c r="B462" s="29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1"/>
    </row>
    <row r="463" spans="1:16" ht="16.5">
      <c r="A463" s="29"/>
      <c r="B463" s="29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1"/>
    </row>
    <row r="464" spans="1:16" ht="16.5">
      <c r="A464" s="29"/>
      <c r="B464" s="29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1"/>
    </row>
    <row r="465" spans="1:16" ht="16.5">
      <c r="A465" s="29"/>
      <c r="B465" s="29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1"/>
    </row>
    <row r="466" spans="1:16" ht="16.5">
      <c r="A466" s="29"/>
      <c r="B466" s="29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1"/>
    </row>
    <row r="467" spans="1:16" ht="1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1:16" ht="1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1:16" ht="1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1:16" ht="1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1:16" ht="1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1:16" ht="1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1:16" ht="1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1:16" ht="1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</row>
    <row r="475" spans="1:16" ht="1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1:16" ht="1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1:16" ht="1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1:16" ht="1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1:16" ht="1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</row>
    <row r="480" spans="1:16" ht="1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1:16" ht="1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</row>
    <row r="482" spans="1:16" ht="1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</row>
    <row r="483" spans="1:16" ht="1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</row>
    <row r="484" spans="1:16" ht="1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</row>
    <row r="485" spans="1:16" ht="1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1:16" ht="1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1:16" ht="1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1:16" ht="1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1:16" ht="1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</row>
    <row r="490" spans="1:16" ht="1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</row>
    <row r="491" spans="1:16" ht="1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</row>
    <row r="492" spans="1:16" ht="1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1:16" ht="1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</row>
    <row r="494" spans="1:16" ht="1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1:16" ht="1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</row>
    <row r="496" spans="1:16" ht="1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</row>
    <row r="497" spans="1:16" ht="1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</row>
    <row r="498" spans="1:16" ht="1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</row>
    <row r="499" spans="1:16" ht="1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</row>
    <row r="500" spans="1:16" ht="1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</row>
    <row r="501" spans="1:16" ht="1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1:16" ht="1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</row>
    <row r="503" spans="1:16" ht="1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1:16" ht="1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</row>
    <row r="505" spans="1:16" ht="1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</row>
    <row r="506" spans="1:16" ht="1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</row>
    <row r="507" spans="1:16" ht="1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</row>
    <row r="508" spans="1:16" ht="1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</row>
    <row r="509" spans="1:16" ht="1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</row>
    <row r="510" spans="1:16" ht="1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</row>
    <row r="511" spans="1:16" ht="1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1:16" ht="1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1:16" ht="1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1:16" ht="1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</row>
    <row r="515" spans="1:16" ht="1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1:16" ht="1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1:16" ht="1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</row>
    <row r="518" spans="1:16" ht="1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1:16" ht="1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1:16" ht="1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1:16" ht="1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1:16" ht="1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1:16" ht="1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1:16" ht="1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1:16" ht="1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</row>
    <row r="526" spans="1:16" ht="1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1:16" ht="1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1:16" ht="1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1:16" ht="1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1:16" ht="1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1:16" ht="1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1:16" ht="1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</row>
    <row r="533" spans="1:16" ht="1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1:16" ht="1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</row>
    <row r="535" spans="1:16" ht="1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</row>
    <row r="536" spans="1:16" ht="1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</row>
    <row r="537" spans="1:16" ht="1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</row>
    <row r="538" spans="1:16" ht="1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1:16" ht="1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1:16" ht="1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1:16" ht="1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1:16" ht="1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</row>
    <row r="543" spans="1:16" ht="1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1:16" ht="1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1:16" ht="1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</row>
    <row r="546" spans="1:16" ht="1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</row>
    <row r="547" spans="1:16" ht="1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</row>
    <row r="548" spans="1:16" ht="1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1:16" ht="1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</row>
    <row r="550" spans="1:16" ht="1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1:16" ht="1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1:16" ht="1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1:16" ht="1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1:16" ht="1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1:16" ht="1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1:16" ht="1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1:16" ht="1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1:16" ht="1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1:16" ht="1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1:16" ht="1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1:16" ht="1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1:16" ht="1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1:16" ht="1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1:16" ht="1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1:16" ht="1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1:16" ht="1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1:16" ht="1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</row>
    <row r="568" spans="1:16" ht="1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</row>
    <row r="569" spans="1:16" ht="1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</row>
    <row r="570" spans="1:16" ht="1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</row>
    <row r="571" spans="1:16" ht="1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</row>
    <row r="572" spans="1:16" ht="1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</row>
    <row r="573" spans="1:16" ht="1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</row>
    <row r="574" spans="1:16" ht="1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1:16" ht="1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</row>
    <row r="576" spans="1:16" ht="1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</row>
    <row r="577" spans="1:16" ht="1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</row>
    <row r="578" spans="1:16" ht="1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</row>
    <row r="579" spans="1:16" ht="1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</row>
    <row r="580" spans="1:16" ht="1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</row>
    <row r="581" spans="1:16" ht="1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</row>
    <row r="582" spans="1:16" ht="1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</row>
    <row r="583" spans="1:16" ht="1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</row>
    <row r="584" spans="1:16" ht="1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</row>
    <row r="585" spans="1:16" ht="1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</row>
    <row r="586" spans="1:16" ht="1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</row>
    <row r="587" spans="1:16" ht="1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</row>
    <row r="588" spans="1:16" ht="1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</row>
    <row r="589" spans="1:16" ht="1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</row>
    <row r="590" spans="1:16" ht="1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</row>
    <row r="591" spans="1:16" ht="1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</row>
    <row r="592" spans="1:16" ht="1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</row>
    <row r="593" spans="1:16" ht="1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</row>
    <row r="594" spans="1:16" ht="1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</row>
    <row r="595" spans="1:16" ht="1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</row>
    <row r="596" spans="1:16" ht="1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</row>
    <row r="597" spans="1:16" ht="1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</row>
    <row r="598" spans="1:16" ht="1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</row>
    <row r="599" spans="1:16" ht="1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</row>
    <row r="600" spans="1:16" ht="1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</row>
    <row r="601" spans="1:16" ht="1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</row>
    <row r="602" spans="1:16" ht="1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</row>
    <row r="603" spans="1:16" ht="1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</row>
    <row r="604" spans="1:16" ht="1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</row>
    <row r="605" spans="1:16" ht="1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</row>
    <row r="606" spans="1:16" ht="1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</row>
    <row r="607" spans="1:16" ht="1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</row>
    <row r="608" spans="1:16" ht="1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</row>
    <row r="609" spans="1:16" ht="1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</row>
    <row r="610" spans="1:16" ht="1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</row>
    <row r="611" spans="1:16" ht="1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</row>
    <row r="612" spans="1:16" ht="1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</row>
    <row r="613" spans="1:16" ht="1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</row>
    <row r="614" spans="1:16" ht="1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</row>
    <row r="615" spans="1:16" ht="1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</row>
    <row r="616" spans="1:16" ht="1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</row>
    <row r="617" spans="1:16" ht="1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</row>
    <row r="618" spans="1:16" ht="1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</row>
    <row r="619" spans="1:16" ht="1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</row>
    <row r="620" spans="1:16" ht="1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</row>
    <row r="621" spans="1:16" ht="1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</row>
    <row r="622" spans="1:16" ht="1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</row>
    <row r="623" spans="1:16" ht="1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</row>
    <row r="624" spans="1:16" ht="1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</row>
    <row r="625" spans="1:16" ht="1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</row>
    <row r="626" spans="1:16" ht="1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</row>
    <row r="627" spans="1:16" ht="1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</row>
    <row r="628" spans="1:16" ht="1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</row>
    <row r="629" spans="1:16" ht="1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</row>
    <row r="630" spans="1:16" ht="1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</row>
    <row r="631" spans="1:16" ht="1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</row>
    <row r="632" spans="1:16" ht="1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</row>
    <row r="633" spans="1:16" ht="1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</row>
    <row r="634" spans="1:16" ht="1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</row>
    <row r="635" spans="1:16" ht="1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</row>
    <row r="636" spans="1:16" ht="1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</row>
    <row r="637" spans="1:16" ht="1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</row>
    <row r="638" spans="1:16" ht="1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</row>
    <row r="639" spans="1:16" ht="1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</row>
    <row r="640" spans="1:16" ht="1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</row>
    <row r="641" spans="1:16" ht="1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</row>
    <row r="642" spans="1:16" ht="1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</row>
    <row r="643" spans="1:16" ht="1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</row>
    <row r="644" spans="1:16" ht="1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</row>
    <row r="645" spans="1:16" ht="1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</row>
    <row r="646" spans="1:16" ht="1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</row>
    <row r="647" spans="1:16" ht="1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</row>
    <row r="648" spans="1:16" ht="1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</row>
    <row r="649" spans="1:16" ht="1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</row>
    <row r="650" spans="1:16" ht="1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</row>
    <row r="651" spans="1:16" ht="1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</row>
    <row r="652" spans="1:16" ht="1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</row>
    <row r="653" spans="1:16" ht="1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</row>
    <row r="654" spans="1:16" ht="1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</row>
    <row r="655" spans="1:16" ht="1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</row>
    <row r="656" spans="1:16" ht="1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</row>
    <row r="657" spans="1:16" ht="1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</row>
    <row r="658" spans="1:16" ht="1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</row>
    <row r="659" spans="1:16" ht="1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</row>
    <row r="660" spans="1:16" ht="1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</row>
    <row r="661" spans="1:16" ht="1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</row>
    <row r="662" spans="1:16" ht="1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</row>
    <row r="663" spans="1:16" ht="1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</row>
    <row r="664" spans="1:16" ht="1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</row>
    <row r="665" spans="1:16" ht="1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</row>
    <row r="666" spans="1:16" ht="1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</row>
    <row r="667" spans="1:16" ht="1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</row>
    <row r="668" spans="1:16" ht="1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</row>
    <row r="669" spans="1:16" ht="1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</row>
    <row r="670" spans="1:16" ht="1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</row>
    <row r="671" spans="1:16" ht="1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</row>
    <row r="672" spans="1:16" ht="1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</row>
    <row r="673" spans="1:16" ht="1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</row>
    <row r="674" spans="1:16" ht="1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</row>
    <row r="675" spans="1:16" ht="1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</row>
    <row r="676" spans="1:16" ht="1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</row>
    <row r="677" spans="1:16" ht="1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</row>
    <row r="678" spans="1:16" ht="1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</row>
    <row r="679" spans="1:16" ht="1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</row>
    <row r="680" spans="1:16" ht="1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</row>
    <row r="681" spans="1:16" ht="1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</row>
    <row r="682" spans="1:16" ht="1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</row>
    <row r="683" spans="1:16" ht="1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</row>
    <row r="684" spans="1:16" ht="1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</row>
    <row r="685" spans="1:16" ht="1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</row>
    <row r="686" spans="1:16" ht="1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</row>
    <row r="687" spans="1:16" ht="1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</row>
    <row r="688" spans="1:16" ht="1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</row>
    <row r="689" spans="1:16" ht="1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</row>
    <row r="690" spans="1:16" ht="1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</row>
    <row r="691" spans="1:16" ht="1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</row>
    <row r="692" spans="1:16" ht="1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</row>
    <row r="693" spans="1:16" ht="1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</row>
    <row r="694" spans="1:16" ht="1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</row>
    <row r="695" spans="1:16" ht="1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</row>
    <row r="696" spans="1:16" ht="1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</row>
    <row r="697" spans="1:16" ht="1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</row>
    <row r="698" spans="1:16" ht="1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</row>
    <row r="699" spans="1:16" ht="1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</row>
    <row r="700" spans="1:16" ht="1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</row>
    <row r="701" spans="1:16" ht="1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</row>
    <row r="702" spans="1:16" ht="1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</row>
    <row r="703" spans="1:16" ht="1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</row>
    <row r="704" spans="1:16" ht="1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</row>
    <row r="705" spans="1:16" ht="1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</row>
    <row r="706" spans="1:16" ht="1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</row>
    <row r="707" spans="1:16" ht="1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</row>
    <row r="708" spans="1:16" ht="1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</row>
    <row r="709" spans="1:16" ht="1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</row>
    <row r="710" spans="1:16" ht="1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</row>
    <row r="711" spans="1:16" ht="1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</row>
    <row r="712" spans="1:16" ht="1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</row>
    <row r="713" spans="1:16" ht="1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</row>
    <row r="714" spans="1:16" ht="1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</row>
    <row r="715" spans="1:16" ht="1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</row>
    <row r="716" spans="1:16" ht="1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</row>
    <row r="717" spans="1:16" ht="1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</row>
    <row r="718" spans="1:16" ht="1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</row>
    <row r="719" spans="1:16" ht="1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</row>
    <row r="720" spans="1:16" ht="1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</row>
    <row r="721" spans="1:16" ht="1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</row>
    <row r="722" spans="1:16" ht="1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</row>
    <row r="723" spans="1:16" ht="1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</row>
    <row r="724" spans="1:16" ht="1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</row>
    <row r="725" spans="1:16" ht="1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</row>
    <row r="726" spans="1:16" ht="1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</row>
    <row r="727" spans="1:16" ht="1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</row>
    <row r="728" spans="1:16" ht="1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</row>
    <row r="729" spans="1:16" ht="1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</row>
    <row r="730" spans="1:16" ht="1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</row>
    <row r="731" spans="1:16" ht="1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</row>
    <row r="732" spans="1:16" ht="1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</row>
    <row r="733" spans="1:16" ht="1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</row>
    <row r="734" spans="1:16" ht="1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</row>
    <row r="735" spans="1:16" ht="1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</row>
    <row r="736" spans="1:16" ht="1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</row>
    <row r="737" spans="1:16" ht="1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</row>
    <row r="738" spans="1:16" ht="1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</row>
    <row r="739" spans="1:16" ht="1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</row>
    <row r="740" spans="1:16" ht="1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</row>
    <row r="741" spans="1:16" ht="1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</row>
    <row r="742" spans="1:16" ht="1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</row>
    <row r="743" spans="1:16" ht="1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</row>
    <row r="744" spans="1:16" ht="1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</row>
    <row r="745" spans="1:16" ht="1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</row>
    <row r="746" spans="1:16" ht="1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</row>
    <row r="747" spans="1:16" ht="1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</row>
    <row r="748" spans="1:16" ht="1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</row>
    <row r="749" spans="1:16" ht="1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</row>
    <row r="750" spans="1:16" ht="1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</row>
    <row r="751" spans="1:16" ht="1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</row>
    <row r="752" spans="1:16" ht="1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</row>
    <row r="753" spans="1:16" ht="1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</row>
    <row r="754" spans="1:16" ht="1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</row>
    <row r="755" spans="1:16" ht="1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</row>
    <row r="756" spans="1:16" ht="1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</row>
    <row r="757" spans="1:16" ht="1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</row>
    <row r="758" spans="1:16" ht="1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</row>
    <row r="759" spans="1:16" ht="1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</row>
    <row r="760" spans="1:16" ht="1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</row>
    <row r="761" spans="1:16" ht="1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</row>
    <row r="762" spans="1:16" ht="1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</row>
    <row r="763" spans="1:16" ht="1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</row>
    <row r="764" spans="1:16" ht="1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</row>
    <row r="765" spans="1:16" ht="1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</row>
    <row r="766" spans="1:16" ht="1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</row>
    <row r="767" spans="1:16" ht="1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</row>
    <row r="768" spans="1:16" ht="1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</row>
    <row r="769" spans="1:16" ht="1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</row>
    <row r="770" spans="1:16" ht="1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</row>
    <row r="771" spans="1:16" ht="1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</row>
    <row r="772" spans="1:16" ht="1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</row>
    <row r="773" spans="1:16" ht="1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</row>
    <row r="774" spans="1:16" ht="1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</row>
    <row r="775" spans="1:16" ht="1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</row>
    <row r="776" spans="1:16" ht="1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</row>
    <row r="777" spans="1:16" ht="1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</row>
    <row r="778" spans="1:16" ht="1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</row>
    <row r="779" spans="1:16" ht="1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</row>
    <row r="780" spans="1:16" ht="1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</row>
    <row r="781" spans="1:16" ht="1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</row>
    <row r="782" spans="1:16" ht="1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</row>
    <row r="783" spans="1:16" ht="1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</row>
    <row r="784" spans="1:16" ht="1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</row>
    <row r="785" spans="1:16" ht="1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</row>
    <row r="786" spans="1:16" ht="1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</row>
    <row r="787" spans="1:16" ht="1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</row>
    <row r="788" spans="1:16" ht="1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</row>
    <row r="789" spans="1:16" ht="1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</row>
    <row r="790" spans="1:16" ht="1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</row>
    <row r="791" spans="1:16" ht="1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</row>
    <row r="792" spans="1:16" ht="1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</row>
    <row r="793" spans="1:16" ht="1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</row>
    <row r="794" spans="1:16" ht="1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</row>
    <row r="795" spans="1:16" ht="1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</row>
    <row r="796" spans="1:16" ht="1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</row>
    <row r="797" spans="1:16" ht="1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</row>
    <row r="798" spans="1:16" ht="1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</row>
    <row r="799" spans="1:16" ht="1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</row>
    <row r="800" spans="1:16" ht="1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</row>
    <row r="801" spans="1:16" ht="1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</row>
    <row r="802" spans="1:16" ht="1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</row>
    <row r="803" spans="1:16" ht="1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</row>
    <row r="804" spans="1:16" ht="1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</row>
    <row r="805" spans="1:16" ht="1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</row>
    <row r="806" spans="1:16" ht="1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</row>
    <row r="807" spans="1:16" ht="1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</row>
    <row r="808" spans="1:16" ht="1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</row>
    <row r="809" spans="1:16" ht="1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</row>
    <row r="810" spans="1:16" ht="1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</row>
    <row r="811" spans="1:16" ht="1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</row>
    <row r="812" spans="1:16" ht="1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</row>
    <row r="813" spans="1:16" ht="1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</row>
    <row r="814" spans="1:16" ht="1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</row>
    <row r="815" spans="1:16" ht="1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</row>
    <row r="816" spans="1:16" ht="1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</row>
    <row r="817" spans="1:16" ht="1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</row>
    <row r="818" spans="1:16" ht="1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</row>
    <row r="819" spans="1:16" ht="1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</row>
    <row r="820" spans="1:16" ht="1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</row>
    <row r="821" spans="1:16" ht="1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</row>
    <row r="822" spans="1:16" ht="1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</row>
    <row r="823" spans="1:16" ht="1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</row>
    <row r="824" spans="1:16" ht="1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</row>
    <row r="825" spans="1:16" ht="1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</row>
    <row r="826" spans="1:16" ht="1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</row>
    <row r="827" spans="1:16" ht="1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</row>
    <row r="828" spans="1:16" ht="1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</row>
    <row r="829" spans="1:16" ht="1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</row>
    <row r="830" spans="1:16" ht="1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</row>
    <row r="831" spans="1:16" ht="1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</row>
    <row r="832" spans="1:16" ht="1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</row>
    <row r="833" spans="1:16" ht="1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</row>
    <row r="834" spans="1:16" ht="1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</row>
    <row r="835" spans="1:16" ht="1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</row>
    <row r="836" spans="1:16" ht="1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</row>
    <row r="837" spans="1:16" ht="1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</row>
    <row r="838" spans="1:16" ht="1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</row>
    <row r="839" spans="1:16" ht="1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</row>
    <row r="840" spans="1:16" ht="1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</row>
    <row r="841" spans="1:16" ht="1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</row>
    <row r="842" spans="1:16" ht="1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</row>
    <row r="843" spans="1:16" ht="1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</row>
    <row r="844" spans="1:16" ht="1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</row>
    <row r="845" spans="1:16" ht="1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</row>
    <row r="846" spans="1:16" ht="1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</row>
    <row r="847" spans="1:16" ht="1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</row>
    <row r="848" spans="1:16" ht="1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</row>
    <row r="849" spans="1:16" ht="1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</row>
    <row r="850" spans="1:16" ht="1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</row>
    <row r="851" spans="1:16" ht="1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</row>
    <row r="852" spans="1:16" ht="1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</row>
    <row r="853" spans="1:16" ht="1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</row>
    <row r="854" spans="1:16" ht="1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</row>
    <row r="855" spans="1:16" ht="1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</row>
    <row r="856" spans="1:16" ht="1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</row>
    <row r="857" spans="1:16" ht="1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</row>
    <row r="858" spans="1:16" ht="1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</row>
    <row r="859" spans="1:16" ht="1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</row>
    <row r="860" spans="1:16" ht="1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</row>
    <row r="861" spans="1:16" ht="1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</row>
    <row r="862" spans="1:16" ht="1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</row>
    <row r="863" spans="1:16" ht="1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</row>
    <row r="864" spans="1:16" ht="1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</row>
    <row r="865" spans="1:16" ht="1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</row>
    <row r="866" spans="1:16" ht="1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</row>
    <row r="867" spans="1:16" ht="1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</row>
    <row r="868" spans="1:16" ht="1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</row>
    <row r="869" spans="1:16" ht="1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</row>
    <row r="870" spans="1:16" ht="1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</row>
    <row r="871" spans="1:16" ht="1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</row>
    <row r="872" spans="1:16" ht="1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</row>
    <row r="873" spans="1:16" ht="1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</row>
    <row r="874" spans="1:16" ht="1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</row>
    <row r="875" spans="1:16" ht="1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</row>
    <row r="876" spans="1:16" ht="1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</row>
    <row r="877" spans="1:16" ht="1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</row>
    <row r="878" spans="1:16" ht="1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</row>
    <row r="879" spans="1:16" ht="1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</row>
    <row r="880" spans="1:16" ht="1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</row>
    <row r="881" spans="1:16" ht="1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</row>
    <row r="882" spans="1:16" ht="1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</row>
    <row r="883" spans="1:16" ht="1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</row>
    <row r="884" spans="1:16" ht="1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</row>
    <row r="885" spans="1:16" ht="1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</row>
    <row r="886" spans="1:16" ht="1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</row>
    <row r="887" spans="1:16" ht="1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</row>
    <row r="888" spans="1:16" ht="1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</row>
    <row r="889" spans="1:16" ht="1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</row>
    <row r="890" spans="1:16" ht="1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</row>
    <row r="891" spans="1:16" ht="1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</row>
    <row r="892" spans="1:16" ht="1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</row>
    <row r="893" spans="1:16" ht="1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</row>
    <row r="894" spans="1:16" ht="1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</row>
    <row r="895" spans="1:16" ht="1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</row>
    <row r="896" spans="1:16" ht="1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</row>
    <row r="897" spans="1:16" ht="1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</row>
    <row r="898" spans="1:16" ht="1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</row>
    <row r="899" spans="1:16" ht="1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</row>
    <row r="900" spans="1:16" ht="1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</row>
    <row r="901" spans="1:16" ht="1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</row>
    <row r="902" spans="1:16" ht="1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</row>
    <row r="903" spans="1:16" ht="1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</row>
    <row r="904" spans="1:16" ht="1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</row>
    <row r="905" spans="1:16" ht="1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</row>
    <row r="906" spans="1:16" ht="1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</row>
    <row r="907" spans="1:16" ht="1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</row>
    <row r="908" spans="1:16" ht="1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</row>
    <row r="909" spans="1:16" ht="1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</row>
    <row r="910" spans="1:16" ht="1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</row>
    <row r="911" spans="1:16" ht="1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</row>
    <row r="912" spans="1:16" ht="1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</row>
    <row r="913" spans="1:16" ht="1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</row>
    <row r="914" spans="1:16" ht="1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</row>
    <row r="915" spans="1:16" ht="1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</row>
    <row r="916" spans="1:16" ht="1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</row>
    <row r="917" spans="1:16" ht="1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</row>
    <row r="918" spans="1:16" ht="1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</row>
    <row r="919" spans="1:16" ht="1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</row>
    <row r="920" spans="1:16" ht="1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</row>
    <row r="921" spans="1:16" ht="1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</row>
    <row r="922" spans="1:16" ht="1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</row>
    <row r="923" spans="1:16" ht="1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</row>
    <row r="924" spans="1:16" ht="1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</row>
    <row r="925" spans="1:16" ht="1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</row>
    <row r="926" spans="1:16" ht="1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</row>
    <row r="927" spans="1:16" ht="1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</row>
    <row r="928" spans="1:16" ht="1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</row>
    <row r="929" spans="1:16" ht="1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</row>
    <row r="930" spans="1:16" ht="1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</row>
    <row r="931" spans="1:16" ht="1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</row>
    <row r="932" spans="1:16" ht="1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</row>
    <row r="933" spans="1:16" ht="1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</row>
  </sheetData>
  <sheetProtection/>
  <mergeCells count="1">
    <mergeCell ref="A5:O5"/>
  </mergeCells>
  <conditionalFormatting sqref="AB88:AE88 A13:O137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600" verticalDpi="600" orientation="landscape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smcali</cp:lastModifiedBy>
  <cp:lastPrinted>2008-03-13T00:52:50Z</cp:lastPrinted>
  <dcterms:created xsi:type="dcterms:W3CDTF">2002-09-19T17:08:28Z</dcterms:created>
  <dcterms:modified xsi:type="dcterms:W3CDTF">2008-03-13T00:52:55Z</dcterms:modified>
  <cp:category/>
  <cp:version/>
  <cp:contentType/>
  <cp:contentStatus/>
</cp:coreProperties>
</file>